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egion\Downloads\"/>
    </mc:Choice>
  </mc:AlternateContent>
  <xr:revisionPtr revIDLastSave="0" documentId="13_ncr:1_{2E17F2AA-5409-4AC4-86BF-8F9F7D028F7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Зміст" sheetId="1" r:id="rId1"/>
    <sheet name="Трубка ODE" sheetId="2" r:id="rId2"/>
    <sheet name="Трубка NMC" sheetId="3" r:id="rId3"/>
    <sheet name="ПЕ трубка" sheetId="4" r:id="rId4"/>
    <sheet name="Рулонка ODE" sheetId="5" r:id="rId5"/>
    <sheet name="Рулонка NMC" sheetId="6" r:id="rId6"/>
    <sheet name="XPE Berkosan" sheetId="7" r:id="rId7"/>
    <sheet name="НПЕ Berkosan" sheetId="8" r:id="rId8"/>
    <sheet name="ППЕ Теплоізол" sheetId="9" r:id="rId9"/>
    <sheet name="BlockSound" sheetId="10" r:id="rId10"/>
    <sheet name="Аксесуари" sheetId="11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" i="1" l="1"/>
  <c r="B18" i="1"/>
  <c r="D17" i="11"/>
  <c r="F17" i="11" s="1"/>
  <c r="D16" i="11"/>
  <c r="F16" i="11" s="1"/>
  <c r="D15" i="11"/>
  <c r="F15" i="11" s="1"/>
  <c r="D14" i="11"/>
  <c r="F14" i="11" s="1"/>
  <c r="D13" i="11"/>
  <c r="F13" i="11" s="1"/>
  <c r="D12" i="11"/>
  <c r="F12" i="11" s="1"/>
  <c r="D11" i="11"/>
  <c r="F11" i="11" s="1"/>
  <c r="D10" i="11"/>
  <c r="F10" i="11" s="1"/>
  <c r="D9" i="11"/>
  <c r="F9" i="11" s="1"/>
  <c r="D8" i="11"/>
  <c r="F8" i="11" s="1"/>
  <c r="D7" i="11"/>
  <c r="F7" i="11" s="1"/>
  <c r="D6" i="11"/>
  <c r="F6" i="11" s="1"/>
  <c r="F18" i="11" s="1"/>
  <c r="F12" i="10"/>
  <c r="D12" i="10"/>
  <c r="F11" i="10"/>
  <c r="D11" i="10"/>
  <c r="F10" i="10"/>
  <c r="D10" i="10"/>
  <c r="D9" i="10"/>
  <c r="F9" i="10" s="1"/>
  <c r="D8" i="10"/>
  <c r="F8" i="10" s="1"/>
  <c r="F7" i="10"/>
  <c r="D7" i="10"/>
  <c r="F6" i="10"/>
  <c r="D6" i="10"/>
  <c r="C20" i="9"/>
  <c r="E20" i="9" s="1"/>
  <c r="E19" i="9"/>
  <c r="C19" i="9"/>
  <c r="E18" i="9"/>
  <c r="C18" i="9"/>
  <c r="C17" i="9"/>
  <c r="E17" i="9" s="1"/>
  <c r="E16" i="9"/>
  <c r="C16" i="9"/>
  <c r="E15" i="9"/>
  <c r="C15" i="9"/>
  <c r="C14" i="9"/>
  <c r="E14" i="9" s="1"/>
  <c r="C13" i="9"/>
  <c r="E13" i="9" s="1"/>
  <c r="C12" i="9"/>
  <c r="E12" i="9" s="1"/>
  <c r="E11" i="9"/>
  <c r="C11" i="9"/>
  <c r="E10" i="9"/>
  <c r="C10" i="9"/>
  <c r="C9" i="9"/>
  <c r="E9" i="9" s="1"/>
  <c r="E8" i="9"/>
  <c r="C8" i="9"/>
  <c r="E7" i="9"/>
  <c r="C7" i="9"/>
  <c r="C6" i="9"/>
  <c r="E6" i="9" s="1"/>
  <c r="E21" i="9" s="1"/>
  <c r="F14" i="8"/>
  <c r="D14" i="8"/>
  <c r="D13" i="8"/>
  <c r="F13" i="8" s="1"/>
  <c r="D12" i="8"/>
  <c r="F12" i="8" s="1"/>
  <c r="F11" i="8"/>
  <c r="D11" i="8"/>
  <c r="D10" i="8"/>
  <c r="F10" i="8" s="1"/>
  <c r="D9" i="8"/>
  <c r="F9" i="8" s="1"/>
  <c r="F8" i="8"/>
  <c r="D8" i="8"/>
  <c r="F7" i="8"/>
  <c r="D7" i="8"/>
  <c r="F6" i="8"/>
  <c r="F15" i="8" s="1"/>
  <c r="D6" i="8"/>
  <c r="F22" i="7"/>
  <c r="D22" i="7"/>
  <c r="F21" i="7"/>
  <c r="D21" i="7"/>
  <c r="D20" i="7"/>
  <c r="F20" i="7" s="1"/>
  <c r="F19" i="7"/>
  <c r="D19" i="7"/>
  <c r="F18" i="7"/>
  <c r="D18" i="7"/>
  <c r="D17" i="7"/>
  <c r="F17" i="7" s="1"/>
  <c r="D16" i="7"/>
  <c r="F16" i="7" s="1"/>
  <c r="D15" i="7"/>
  <c r="F15" i="7" s="1"/>
  <c r="F14" i="7"/>
  <c r="D14" i="7"/>
  <c r="F13" i="7"/>
  <c r="D13" i="7"/>
  <c r="D12" i="7"/>
  <c r="F12" i="7" s="1"/>
  <c r="F11" i="7"/>
  <c r="D11" i="7"/>
  <c r="F10" i="7"/>
  <c r="D10" i="7"/>
  <c r="D9" i="7"/>
  <c r="F9" i="7" s="1"/>
  <c r="D8" i="7"/>
  <c r="F8" i="7" s="1"/>
  <c r="D7" i="7"/>
  <c r="F7" i="7" s="1"/>
  <c r="F6" i="7"/>
  <c r="D6" i="7"/>
  <c r="G23" i="6"/>
  <c r="E23" i="6"/>
  <c r="G22" i="6"/>
  <c r="E22" i="6"/>
  <c r="E21" i="6"/>
  <c r="G21" i="6" s="1"/>
  <c r="G20" i="6"/>
  <c r="E20" i="6"/>
  <c r="G19" i="6"/>
  <c r="E19" i="6"/>
  <c r="G18" i="6"/>
  <c r="E18" i="6"/>
  <c r="E17" i="6"/>
  <c r="G17" i="6" s="1"/>
  <c r="E16" i="6"/>
  <c r="G16" i="6" s="1"/>
  <c r="G15" i="6"/>
  <c r="E15" i="6"/>
  <c r="G14" i="6"/>
  <c r="E14" i="6"/>
  <c r="E13" i="6"/>
  <c r="G13" i="6" s="1"/>
  <c r="G12" i="6"/>
  <c r="E12" i="6"/>
  <c r="G11" i="6"/>
  <c r="E11" i="6"/>
  <c r="G10" i="6"/>
  <c r="E10" i="6"/>
  <c r="E9" i="6"/>
  <c r="G9" i="6" s="1"/>
  <c r="E8" i="6"/>
  <c r="G8" i="6" s="1"/>
  <c r="G7" i="6"/>
  <c r="E7" i="6"/>
  <c r="G6" i="6"/>
  <c r="E6" i="6"/>
  <c r="G37" i="5"/>
  <c r="E37" i="5"/>
  <c r="E36" i="5"/>
  <c r="G36" i="5" s="1"/>
  <c r="E35" i="5"/>
  <c r="G35" i="5" s="1"/>
  <c r="E34" i="5"/>
  <c r="G34" i="5" s="1"/>
  <c r="G33" i="5"/>
  <c r="E33" i="5"/>
  <c r="G32" i="5"/>
  <c r="E32" i="5"/>
  <c r="E31" i="5"/>
  <c r="G31" i="5" s="1"/>
  <c r="E30" i="5"/>
  <c r="G30" i="5" s="1"/>
  <c r="G29" i="5"/>
  <c r="E29" i="5"/>
  <c r="E28" i="5"/>
  <c r="G28" i="5" s="1"/>
  <c r="E27" i="5"/>
  <c r="G27" i="5" s="1"/>
  <c r="E26" i="5"/>
  <c r="G26" i="5" s="1"/>
  <c r="G25" i="5"/>
  <c r="E25" i="5"/>
  <c r="G24" i="5"/>
  <c r="E24" i="5"/>
  <c r="E23" i="5"/>
  <c r="G23" i="5" s="1"/>
  <c r="E22" i="5"/>
  <c r="G22" i="5" s="1"/>
  <c r="G21" i="5"/>
  <c r="E21" i="5"/>
  <c r="E20" i="5"/>
  <c r="G20" i="5" s="1"/>
  <c r="E19" i="5"/>
  <c r="G19" i="5" s="1"/>
  <c r="E18" i="5"/>
  <c r="G18" i="5" s="1"/>
  <c r="G17" i="5"/>
  <c r="E17" i="5"/>
  <c r="G16" i="5"/>
  <c r="E16" i="5"/>
  <c r="E15" i="5"/>
  <c r="G15" i="5" s="1"/>
  <c r="E14" i="5"/>
  <c r="G14" i="5" s="1"/>
  <c r="G13" i="5"/>
  <c r="E13" i="5"/>
  <c r="E12" i="5"/>
  <c r="G12" i="5" s="1"/>
  <c r="E11" i="5"/>
  <c r="G11" i="5" s="1"/>
  <c r="E10" i="5"/>
  <c r="G10" i="5" s="1"/>
  <c r="G9" i="5"/>
  <c r="E9" i="5"/>
  <c r="G8" i="5"/>
  <c r="E8" i="5"/>
  <c r="E7" i="5"/>
  <c r="G7" i="5" s="1"/>
  <c r="E6" i="5"/>
  <c r="G6" i="5" s="1"/>
  <c r="I78" i="4"/>
  <c r="G78" i="4"/>
  <c r="I77" i="4"/>
  <c r="G77" i="4"/>
  <c r="G76" i="4"/>
  <c r="I76" i="4" s="1"/>
  <c r="G75" i="4"/>
  <c r="I75" i="4" s="1"/>
  <c r="G74" i="4"/>
  <c r="I74" i="4" s="1"/>
  <c r="G73" i="4"/>
  <c r="I73" i="4" s="1"/>
  <c r="I72" i="4"/>
  <c r="G72" i="4"/>
  <c r="G71" i="4"/>
  <c r="I71" i="4" s="1"/>
  <c r="I70" i="4"/>
  <c r="G70" i="4"/>
  <c r="I69" i="4"/>
  <c r="G69" i="4"/>
  <c r="G68" i="4"/>
  <c r="I68" i="4" s="1"/>
  <c r="G67" i="4"/>
  <c r="I67" i="4" s="1"/>
  <c r="G66" i="4"/>
  <c r="I66" i="4" s="1"/>
  <c r="G65" i="4"/>
  <c r="I65" i="4" s="1"/>
  <c r="I64" i="4"/>
  <c r="G64" i="4"/>
  <c r="G63" i="4"/>
  <c r="I63" i="4" s="1"/>
  <c r="I62" i="4"/>
  <c r="G62" i="4"/>
  <c r="I61" i="4"/>
  <c r="G61" i="4"/>
  <c r="G60" i="4"/>
  <c r="I60" i="4" s="1"/>
  <c r="G59" i="4"/>
  <c r="I59" i="4" s="1"/>
  <c r="G58" i="4"/>
  <c r="I58" i="4" s="1"/>
  <c r="G57" i="4"/>
  <c r="I57" i="4" s="1"/>
  <c r="I56" i="4"/>
  <c r="G56" i="4"/>
  <c r="G55" i="4"/>
  <c r="I55" i="4" s="1"/>
  <c r="I54" i="4"/>
  <c r="G54" i="4"/>
  <c r="I53" i="4"/>
  <c r="G53" i="4"/>
  <c r="G52" i="4"/>
  <c r="I52" i="4" s="1"/>
  <c r="G51" i="4"/>
  <c r="I51" i="4" s="1"/>
  <c r="G50" i="4"/>
  <c r="I50" i="4" s="1"/>
  <c r="G49" i="4"/>
  <c r="I49" i="4" s="1"/>
  <c r="I48" i="4"/>
  <c r="G48" i="4"/>
  <c r="G47" i="4"/>
  <c r="I47" i="4" s="1"/>
  <c r="I46" i="4"/>
  <c r="G46" i="4"/>
  <c r="I45" i="4"/>
  <c r="G45" i="4"/>
  <c r="G44" i="4"/>
  <c r="I44" i="4" s="1"/>
  <c r="G43" i="4"/>
  <c r="I43" i="4" s="1"/>
  <c r="G42" i="4"/>
  <c r="I42" i="4" s="1"/>
  <c r="G41" i="4"/>
  <c r="I41" i="4" s="1"/>
  <c r="I40" i="4"/>
  <c r="G40" i="4"/>
  <c r="G39" i="4"/>
  <c r="I39" i="4" s="1"/>
  <c r="I38" i="4"/>
  <c r="G38" i="4"/>
  <c r="I37" i="4"/>
  <c r="G37" i="4"/>
  <c r="G36" i="4"/>
  <c r="I36" i="4" s="1"/>
  <c r="G35" i="4"/>
  <c r="I35" i="4" s="1"/>
  <c r="G34" i="4"/>
  <c r="I34" i="4" s="1"/>
  <c r="G33" i="4"/>
  <c r="I33" i="4" s="1"/>
  <c r="I32" i="4"/>
  <c r="G32" i="4"/>
  <c r="G31" i="4"/>
  <c r="I31" i="4" s="1"/>
  <c r="I30" i="4"/>
  <c r="G30" i="4"/>
  <c r="I29" i="4"/>
  <c r="G29" i="4"/>
  <c r="G28" i="4"/>
  <c r="I28" i="4" s="1"/>
  <c r="G27" i="4"/>
  <c r="I27" i="4" s="1"/>
  <c r="G26" i="4"/>
  <c r="I26" i="4" s="1"/>
  <c r="G25" i="4"/>
  <c r="I25" i="4" s="1"/>
  <c r="I24" i="4"/>
  <c r="G24" i="4"/>
  <c r="G23" i="4"/>
  <c r="I23" i="4" s="1"/>
  <c r="I22" i="4"/>
  <c r="G22" i="4"/>
  <c r="I21" i="4"/>
  <c r="G21" i="4"/>
  <c r="G20" i="4"/>
  <c r="I20" i="4" s="1"/>
  <c r="G19" i="4"/>
  <c r="I19" i="4" s="1"/>
  <c r="G18" i="4"/>
  <c r="I18" i="4" s="1"/>
  <c r="G17" i="4"/>
  <c r="I17" i="4" s="1"/>
  <c r="I16" i="4"/>
  <c r="G16" i="4"/>
  <c r="G15" i="4"/>
  <c r="I15" i="4" s="1"/>
  <c r="I14" i="4"/>
  <c r="G14" i="4"/>
  <c r="I13" i="4"/>
  <c r="G13" i="4"/>
  <c r="G12" i="4"/>
  <c r="I12" i="4" s="1"/>
  <c r="G11" i="4"/>
  <c r="I11" i="4" s="1"/>
  <c r="G10" i="4"/>
  <c r="I10" i="4" s="1"/>
  <c r="G9" i="4"/>
  <c r="I9" i="4" s="1"/>
  <c r="I8" i="4"/>
  <c r="G8" i="4"/>
  <c r="G7" i="4"/>
  <c r="I7" i="4" s="1"/>
  <c r="G6" i="4"/>
  <c r="I6" i="4" s="1"/>
  <c r="G115" i="3"/>
  <c r="I115" i="3" s="1"/>
  <c r="I114" i="3"/>
  <c r="G114" i="3"/>
  <c r="I113" i="3"/>
  <c r="G113" i="3"/>
  <c r="I112" i="3"/>
  <c r="G112" i="3"/>
  <c r="I111" i="3"/>
  <c r="G111" i="3"/>
  <c r="I110" i="3"/>
  <c r="G110" i="3"/>
  <c r="I109" i="3"/>
  <c r="G109" i="3"/>
  <c r="G108" i="3"/>
  <c r="I108" i="3" s="1"/>
  <c r="G107" i="3"/>
  <c r="I107" i="3" s="1"/>
  <c r="I106" i="3"/>
  <c r="G106" i="3"/>
  <c r="I105" i="3"/>
  <c r="G105" i="3"/>
  <c r="I104" i="3"/>
  <c r="G104" i="3"/>
  <c r="I103" i="3"/>
  <c r="G103" i="3"/>
  <c r="I102" i="3"/>
  <c r="G102" i="3"/>
  <c r="I101" i="3"/>
  <c r="G101" i="3"/>
  <c r="G100" i="3"/>
  <c r="I100" i="3" s="1"/>
  <c r="G99" i="3"/>
  <c r="I99" i="3" s="1"/>
  <c r="G98" i="3"/>
  <c r="I98" i="3" s="1"/>
  <c r="I97" i="3"/>
  <c r="G97" i="3"/>
  <c r="I96" i="3"/>
  <c r="G96" i="3"/>
  <c r="G95" i="3"/>
  <c r="I95" i="3" s="1"/>
  <c r="I94" i="3"/>
  <c r="G94" i="3"/>
  <c r="I93" i="3"/>
  <c r="G93" i="3"/>
  <c r="G92" i="3"/>
  <c r="I92" i="3" s="1"/>
  <c r="G91" i="3"/>
  <c r="I91" i="3" s="1"/>
  <c r="G90" i="3"/>
  <c r="I90" i="3" s="1"/>
  <c r="I89" i="3"/>
  <c r="G89" i="3"/>
  <c r="I88" i="3"/>
  <c r="G88" i="3"/>
  <c r="G87" i="3"/>
  <c r="I87" i="3" s="1"/>
  <c r="I86" i="3"/>
  <c r="G86" i="3"/>
  <c r="I85" i="3"/>
  <c r="G85" i="3"/>
  <c r="G84" i="3"/>
  <c r="I84" i="3" s="1"/>
  <c r="G83" i="3"/>
  <c r="I83" i="3" s="1"/>
  <c r="G82" i="3"/>
  <c r="I82" i="3" s="1"/>
  <c r="I81" i="3"/>
  <c r="G81" i="3"/>
  <c r="I80" i="3"/>
  <c r="G80" i="3"/>
  <c r="G79" i="3"/>
  <c r="I79" i="3" s="1"/>
  <c r="I78" i="3"/>
  <c r="G78" i="3"/>
  <c r="I77" i="3"/>
  <c r="G77" i="3"/>
  <c r="G76" i="3"/>
  <c r="I76" i="3" s="1"/>
  <c r="G75" i="3"/>
  <c r="I75" i="3" s="1"/>
  <c r="G74" i="3"/>
  <c r="I74" i="3" s="1"/>
  <c r="I73" i="3"/>
  <c r="G73" i="3"/>
  <c r="I72" i="3"/>
  <c r="G72" i="3"/>
  <c r="G71" i="3"/>
  <c r="I71" i="3" s="1"/>
  <c r="G70" i="3"/>
  <c r="I70" i="3" s="1"/>
  <c r="I69" i="3"/>
  <c r="G69" i="3"/>
  <c r="G68" i="3"/>
  <c r="I68" i="3" s="1"/>
  <c r="G67" i="3"/>
  <c r="I67" i="3" s="1"/>
  <c r="G66" i="3"/>
  <c r="I66" i="3" s="1"/>
  <c r="I65" i="3"/>
  <c r="G65" i="3"/>
  <c r="I64" i="3"/>
  <c r="G64" i="3"/>
  <c r="G63" i="3"/>
  <c r="I63" i="3" s="1"/>
  <c r="G62" i="3"/>
  <c r="I62" i="3" s="1"/>
  <c r="I61" i="3"/>
  <c r="G61" i="3"/>
  <c r="G60" i="3"/>
  <c r="I60" i="3" s="1"/>
  <c r="G59" i="3"/>
  <c r="I59" i="3" s="1"/>
  <c r="G58" i="3"/>
  <c r="I58" i="3" s="1"/>
  <c r="I57" i="3"/>
  <c r="G57" i="3"/>
  <c r="I56" i="3"/>
  <c r="G56" i="3"/>
  <c r="G55" i="3"/>
  <c r="I55" i="3" s="1"/>
  <c r="G54" i="3"/>
  <c r="I54" i="3" s="1"/>
  <c r="I53" i="3"/>
  <c r="G53" i="3"/>
  <c r="G52" i="3"/>
  <c r="I52" i="3" s="1"/>
  <c r="G51" i="3"/>
  <c r="I51" i="3" s="1"/>
  <c r="G50" i="3"/>
  <c r="I50" i="3" s="1"/>
  <c r="I49" i="3"/>
  <c r="G49" i="3"/>
  <c r="I48" i="3"/>
  <c r="G48" i="3"/>
  <c r="G47" i="3"/>
  <c r="I47" i="3" s="1"/>
  <c r="G46" i="3"/>
  <c r="I46" i="3" s="1"/>
  <c r="I45" i="3"/>
  <c r="G45" i="3"/>
  <c r="G44" i="3"/>
  <c r="I44" i="3" s="1"/>
  <c r="G43" i="3"/>
  <c r="I43" i="3" s="1"/>
  <c r="G42" i="3"/>
  <c r="I42" i="3" s="1"/>
  <c r="I41" i="3"/>
  <c r="G41" i="3"/>
  <c r="I40" i="3"/>
  <c r="G40" i="3"/>
  <c r="G39" i="3"/>
  <c r="I39" i="3" s="1"/>
  <c r="G38" i="3"/>
  <c r="I38" i="3" s="1"/>
  <c r="I37" i="3"/>
  <c r="G37" i="3"/>
  <c r="G36" i="3"/>
  <c r="I36" i="3" s="1"/>
  <c r="G35" i="3"/>
  <c r="I35" i="3" s="1"/>
  <c r="G34" i="3"/>
  <c r="I34" i="3" s="1"/>
  <c r="I33" i="3"/>
  <c r="G33" i="3"/>
  <c r="I32" i="3"/>
  <c r="G32" i="3"/>
  <c r="G31" i="3"/>
  <c r="I31" i="3" s="1"/>
  <c r="G30" i="3"/>
  <c r="I30" i="3" s="1"/>
  <c r="I29" i="3"/>
  <c r="G29" i="3"/>
  <c r="G28" i="3"/>
  <c r="I28" i="3" s="1"/>
  <c r="G27" i="3"/>
  <c r="I27" i="3" s="1"/>
  <c r="G26" i="3"/>
  <c r="I26" i="3" s="1"/>
  <c r="I25" i="3"/>
  <c r="G25" i="3"/>
  <c r="I24" i="3"/>
  <c r="G24" i="3"/>
  <c r="G23" i="3"/>
  <c r="I23" i="3" s="1"/>
  <c r="G22" i="3"/>
  <c r="I22" i="3" s="1"/>
  <c r="I21" i="3"/>
  <c r="G21" i="3"/>
  <c r="G20" i="3"/>
  <c r="I20" i="3" s="1"/>
  <c r="G19" i="3"/>
  <c r="I19" i="3" s="1"/>
  <c r="G18" i="3"/>
  <c r="I18" i="3" s="1"/>
  <c r="I17" i="3"/>
  <c r="G17" i="3"/>
  <c r="I16" i="3"/>
  <c r="G16" i="3"/>
  <c r="G15" i="3"/>
  <c r="I15" i="3" s="1"/>
  <c r="G14" i="3"/>
  <c r="I14" i="3" s="1"/>
  <c r="I13" i="3"/>
  <c r="G13" i="3"/>
  <c r="G12" i="3"/>
  <c r="I12" i="3" s="1"/>
  <c r="G11" i="3"/>
  <c r="I11" i="3" s="1"/>
  <c r="G10" i="3"/>
  <c r="I10" i="3" s="1"/>
  <c r="I9" i="3"/>
  <c r="G9" i="3"/>
  <c r="I8" i="3"/>
  <c r="G8" i="3"/>
  <c r="G7" i="3"/>
  <c r="I7" i="3" s="1"/>
  <c r="G6" i="3"/>
  <c r="I6" i="3" s="1"/>
  <c r="I68" i="2"/>
  <c r="G68" i="2"/>
  <c r="I67" i="2"/>
  <c r="G67" i="2"/>
  <c r="G66" i="2"/>
  <c r="I66" i="2" s="1"/>
  <c r="G65" i="2"/>
  <c r="I65" i="2" s="1"/>
  <c r="G64" i="2"/>
  <c r="I64" i="2" s="1"/>
  <c r="G63" i="2"/>
  <c r="I63" i="2" s="1"/>
  <c r="I62" i="2"/>
  <c r="G62" i="2"/>
  <c r="G61" i="2"/>
  <c r="I61" i="2" s="1"/>
  <c r="I60" i="2"/>
  <c r="G60" i="2"/>
  <c r="I59" i="2"/>
  <c r="G59" i="2"/>
  <c r="G58" i="2"/>
  <c r="I58" i="2" s="1"/>
  <c r="G57" i="2"/>
  <c r="I57" i="2" s="1"/>
  <c r="G56" i="2"/>
  <c r="I56" i="2" s="1"/>
  <c r="G55" i="2"/>
  <c r="I55" i="2" s="1"/>
  <c r="I54" i="2"/>
  <c r="G54" i="2"/>
  <c r="G53" i="2"/>
  <c r="I53" i="2" s="1"/>
  <c r="I52" i="2"/>
  <c r="G52" i="2"/>
  <c r="I51" i="2"/>
  <c r="G51" i="2"/>
  <c r="G50" i="2"/>
  <c r="I50" i="2" s="1"/>
  <c r="G49" i="2"/>
  <c r="I49" i="2" s="1"/>
  <c r="G48" i="2"/>
  <c r="I48" i="2" s="1"/>
  <c r="G47" i="2"/>
  <c r="I47" i="2" s="1"/>
  <c r="I46" i="2"/>
  <c r="G46" i="2"/>
  <c r="G45" i="2"/>
  <c r="I45" i="2" s="1"/>
  <c r="I44" i="2"/>
  <c r="G44" i="2"/>
  <c r="I43" i="2"/>
  <c r="G43" i="2"/>
  <c r="G42" i="2"/>
  <c r="I42" i="2" s="1"/>
  <c r="G41" i="2"/>
  <c r="I41" i="2" s="1"/>
  <c r="G40" i="2"/>
  <c r="I40" i="2" s="1"/>
  <c r="G39" i="2"/>
  <c r="I39" i="2" s="1"/>
  <c r="I38" i="2"/>
  <c r="G38" i="2"/>
  <c r="G37" i="2"/>
  <c r="I37" i="2" s="1"/>
  <c r="I36" i="2"/>
  <c r="G36" i="2"/>
  <c r="I35" i="2"/>
  <c r="G35" i="2"/>
  <c r="G34" i="2"/>
  <c r="I34" i="2" s="1"/>
  <c r="G33" i="2"/>
  <c r="I33" i="2" s="1"/>
  <c r="G32" i="2"/>
  <c r="I32" i="2" s="1"/>
  <c r="G31" i="2"/>
  <c r="I31" i="2" s="1"/>
  <c r="I30" i="2"/>
  <c r="G30" i="2"/>
  <c r="G29" i="2"/>
  <c r="I29" i="2" s="1"/>
  <c r="I28" i="2"/>
  <c r="G28" i="2"/>
  <c r="I27" i="2"/>
  <c r="G27" i="2"/>
  <c r="G26" i="2"/>
  <c r="I26" i="2" s="1"/>
  <c r="G25" i="2"/>
  <c r="I25" i="2" s="1"/>
  <c r="G24" i="2"/>
  <c r="I24" i="2" s="1"/>
  <c r="G23" i="2"/>
  <c r="I23" i="2" s="1"/>
  <c r="I22" i="2"/>
  <c r="G22" i="2"/>
  <c r="G21" i="2"/>
  <c r="I21" i="2" s="1"/>
  <c r="I20" i="2"/>
  <c r="G20" i="2"/>
  <c r="I19" i="2"/>
  <c r="G19" i="2"/>
  <c r="G18" i="2"/>
  <c r="I18" i="2" s="1"/>
  <c r="G17" i="2"/>
  <c r="I17" i="2" s="1"/>
  <c r="G16" i="2"/>
  <c r="I16" i="2" s="1"/>
  <c r="G15" i="2"/>
  <c r="I15" i="2" s="1"/>
  <c r="I14" i="2"/>
  <c r="G14" i="2"/>
  <c r="G13" i="2"/>
  <c r="I13" i="2" s="1"/>
  <c r="I12" i="2"/>
  <c r="G12" i="2"/>
  <c r="I11" i="2"/>
  <c r="G11" i="2"/>
  <c r="G10" i="2"/>
  <c r="I10" i="2" s="1"/>
  <c r="G9" i="2"/>
  <c r="I9" i="2" s="1"/>
  <c r="G8" i="2"/>
  <c r="I8" i="2" s="1"/>
  <c r="G7" i="2"/>
  <c r="I7" i="2" s="1"/>
  <c r="I6" i="2"/>
  <c r="G6" i="2"/>
  <c r="B20" i="1"/>
  <c r="B19" i="1"/>
  <c r="B17" i="1"/>
  <c r="B15" i="1"/>
  <c r="B14" i="1"/>
  <c r="B13" i="1"/>
  <c r="B12" i="1"/>
  <c r="B11" i="1"/>
  <c r="B6" i="1"/>
  <c r="I69" i="2" l="1"/>
  <c r="F13" i="10"/>
  <c r="F23" i="7"/>
  <c r="I79" i="4"/>
  <c r="I116" i="3"/>
  <c r="G24" i="6"/>
  <c r="G38" i="5"/>
</calcChain>
</file>

<file path=xl/sharedStrings.xml><?xml version="1.0" encoding="utf-8"?>
<sst xmlns="http://schemas.openxmlformats.org/spreadsheetml/2006/main" count="787" uniqueCount="116">
  <si>
    <t>Дистрибуція ізоляційних матеріалів  ·  каучук · поліетилен · акустика</t>
  </si>
  <si>
    <t>ПРАЙС-ЛИСТ</t>
  </si>
  <si>
    <t>Ціни з ПДВ  ·  курс НБУ: EUR = 50,8836 грн (станом на 08.07.2026)</t>
  </si>
  <si>
    <t>Як користуватися: відкрийте потрібний розділ, впишіть свою знижку у жовту клітинку «Ваша знижка, %» та вкажіть кількість — «Ваша ціна», суми по рядках і загальний підсумок порахуються автоматично.</t>
  </si>
  <si>
    <t>РОЗДІЛИ</t>
  </si>
  <si>
    <t>63 поз.</t>
  </si>
  <si>
    <t>110 поз.</t>
  </si>
  <si>
    <t>73 поз.</t>
  </si>
  <si>
    <t>32 поз.</t>
  </si>
  <si>
    <t>18 поз.</t>
  </si>
  <si>
    <t>17 поз.</t>
  </si>
  <si>
    <t>9 поз.</t>
  </si>
  <si>
    <t>15 поз.</t>
  </si>
  <si>
    <t>7 поз.</t>
  </si>
  <si>
    <t>12 поз.</t>
  </si>
  <si>
    <t>Контакти</t>
  </si>
  <si>
    <t>Сайт:  alltrade.com.ua</t>
  </si>
  <si>
    <t>Тел.:  ____________________</t>
  </si>
  <si>
    <t>E-mail:  ____________________</t>
  </si>
  <si>
    <t>Адреса:  М. Київ, вул. Жмеринська 11/1</t>
  </si>
  <si>
    <t>Каучукова трубка ODE</t>
  </si>
  <si>
    <t>Ціни з ПДВ, грн. Прайс розраховано за курсом НБУ EUR = 50,8836 грн на 08.07.2026.</t>
  </si>
  <si>
    <t>Ваша знижка, %:</t>
  </si>
  <si>
    <t>← впишіть %</t>
  </si>
  <si>
    <t>Бренд / лінійка</t>
  </si>
  <si>
    <t>Товщина стінки, мм</t>
  </si>
  <si>
    <t>Діаметр, мм</t>
  </si>
  <si>
    <t>Од.</t>
  </si>
  <si>
    <t>М / коробка</t>
  </si>
  <si>
    <t>Прайс грн/м.п.</t>
  </si>
  <si>
    <t>Ваша ціна, грн</t>
  </si>
  <si>
    <t>Кількість</t>
  </si>
  <si>
    <t>Сума, грн</t>
  </si>
  <si>
    <t>ODE</t>
  </si>
  <si>
    <t>м.п.</t>
  </si>
  <si>
    <t>ВСЬОГО, грн:</t>
  </si>
  <si>
    <t>Каучукова трубка NMC (Insul Tube)</t>
  </si>
  <si>
    <t>NMC (Insul Tube)</t>
  </si>
  <si>
    <t>Поліетиленова трубка (Climaflex / Stabil)</t>
  </si>
  <si>
    <t>Climaflex</t>
  </si>
  <si>
    <t>Climaflex Stabil</t>
  </si>
  <si>
    <t>Рулонний каучук ODE</t>
  </si>
  <si>
    <t>Тип</t>
  </si>
  <si>
    <t>Товщина, мм</t>
  </si>
  <si>
    <t>Площа рулону, м²</t>
  </si>
  <si>
    <t>Прайс грн/м²</t>
  </si>
  <si>
    <t>ODE Roll</t>
  </si>
  <si>
    <t>ODE Roll XT</t>
  </si>
  <si>
    <t>ODE Roll XT ALU</t>
  </si>
  <si>
    <t>ODE Roll XT MET</t>
  </si>
  <si>
    <t>Рулонний каучук NMC (Insul Roll)</t>
  </si>
  <si>
    <t>Insul Roll</t>
  </si>
  <si>
    <t>Insul Roll XT</t>
  </si>
  <si>
    <t>XPE Berkosan (рулон/лист)</t>
  </si>
  <si>
    <t>Товщина</t>
  </si>
  <si>
    <t>Формат</t>
  </si>
  <si>
    <t>3 мм</t>
  </si>
  <si>
    <t>Рулон 1м\1,5м</t>
  </si>
  <si>
    <t>4 мм</t>
  </si>
  <si>
    <t>5 мм</t>
  </si>
  <si>
    <t>8 мм</t>
  </si>
  <si>
    <t>10 мм</t>
  </si>
  <si>
    <t>12 мм</t>
  </si>
  <si>
    <t>15 мм</t>
  </si>
  <si>
    <t>20 мм</t>
  </si>
  <si>
    <t>Плита 1х1\1х2м</t>
  </si>
  <si>
    <t>25мм</t>
  </si>
  <si>
    <t>30мм</t>
  </si>
  <si>
    <t>40мм</t>
  </si>
  <si>
    <t>50мм</t>
  </si>
  <si>
    <t>НПЕ Berkosan (плита)</t>
  </si>
  <si>
    <t>Плита 1х2м</t>
  </si>
  <si>
    <t>ППЕ «Теплоізол» (полотно)</t>
  </si>
  <si>
    <t>Найменування</t>
  </si>
  <si>
    <t>Прайс грн/пог.м</t>
  </si>
  <si>
    <t>Полотно ламіноване  1,5 мм одностороннє Теплоізол  шир.-100см,</t>
  </si>
  <si>
    <t>Полотно ламіноване  2,0 мм одностороннє Теплоізол  шир.-100см,</t>
  </si>
  <si>
    <t>Полотно ламіноване  3,0 мм одностороннє Теплоізол  шир.-100см,</t>
  </si>
  <si>
    <t>Полотно ламіноване  4,0 мм одностороннє Теплоізол  шир.-100см,</t>
  </si>
  <si>
    <t>Полотно ламіноване  5,0 мм одностороннє Теплоізол  шир.-100см,</t>
  </si>
  <si>
    <t>Полотно ламіноване  8,0 мм одностороннє Теплоізол  шир.-100см,</t>
  </si>
  <si>
    <t>Полотно ламіноване 10,0 мм одностороннє Теплоізол  шир.-100см,</t>
  </si>
  <si>
    <t>Полотно  1,0 мм Теплоізол  шир. 100 см,</t>
  </si>
  <si>
    <t>Полотно  1,5 мм Теплоізол  шир. 100 см,</t>
  </si>
  <si>
    <t>Полотно  2,0 мм Теплоізол  шир. 100 см,</t>
  </si>
  <si>
    <t>Полотно  3,0 мм Теплоізол  шир. 100 см,</t>
  </si>
  <si>
    <t>Полотно  4,0 мм Теплоізол  шир. 100 см,</t>
  </si>
  <si>
    <t>Полотно  5,0 мм Теплоізол  шир. 100 см,</t>
  </si>
  <si>
    <t>Полотно  8,0 мм Теплоізол  шир. 100 см,</t>
  </si>
  <si>
    <t>Полотно 10,0 мм Теплоізол  шир. 100 см,</t>
  </si>
  <si>
    <t>BlockSound (композитні панелі)</t>
  </si>
  <si>
    <t>Назва</t>
  </si>
  <si>
    <t>Розмір</t>
  </si>
  <si>
    <t>Прайс грн/шт</t>
  </si>
  <si>
    <t>Block Sound Duo 19</t>
  </si>
  <si>
    <t>1000х400</t>
  </si>
  <si>
    <t>Block Sound Duo 24</t>
  </si>
  <si>
    <t>Block Sound Duo 29</t>
  </si>
  <si>
    <t>Block Sound Lite 29</t>
  </si>
  <si>
    <t>Block Sound Standart 34</t>
  </si>
  <si>
    <t>Block Sound Pro 39</t>
  </si>
  <si>
    <t>Block Sound Pro + 50</t>
  </si>
  <si>
    <t>Аксесуари для монтажу</t>
  </si>
  <si>
    <t>Клей AllFix 280 g</t>
  </si>
  <si>
    <t>шт</t>
  </si>
  <si>
    <t>Клей NMC fix 1 L</t>
  </si>
  <si>
    <t>Клей NMC fix 0.5 L</t>
  </si>
  <si>
    <t>Стрічка Insul Tape 50*3*15 NMC</t>
  </si>
  <si>
    <t>Стрічка каучукова ODE TAPE 50x3x15</t>
  </si>
  <si>
    <t>Стрічка каучукова ODE TAPE 100x3x15</t>
  </si>
  <si>
    <t>Стрічка ПВХ 50х25 чорна</t>
  </si>
  <si>
    <t>Стрічка тефлонова BENDA Vinil (біла) 100м х 25м</t>
  </si>
  <si>
    <t>Стрічка тефлонова BENDA Vinil (чорна) 100м х 25м</t>
  </si>
  <si>
    <t>Стрічка герметизуюча XPE 3 мм х 50 мм х 15 м</t>
  </si>
  <si>
    <t>Стрічка алюмінієва 50м х 75 мм</t>
  </si>
  <si>
    <t>Стрічка алюмінієва 50х50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</si>
</sst>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30"/>
      <color rgb="FFFFFFFF"/>
      <name val="Arial"/>
      <charset val="1"/>
    </font>
    <font>
      <sz val="11"/>
      <color rgb="FFFFFFFF"/>
      <name val="Arial"/>
      <charset val="1"/>
    </font>
    <font>
      <b/>
      <sz val="20"/>
      <color rgb="FF2B2B2B"/>
      <name val="Arial"/>
      <charset val="1"/>
    </font>
    <font>
      <b/>
      <sz val="11"/>
      <color rgb="FFA35A00"/>
      <name val="Arial"/>
      <charset val="1"/>
    </font>
    <font>
      <u/>
      <sz val="10"/>
      <color rgb="FF185FA5"/>
      <name val="Arial"/>
      <charset val="1"/>
    </font>
    <font>
      <sz val="10"/>
      <color rgb="FF444444"/>
      <name val="Arial"/>
      <charset val="1"/>
    </font>
    <font>
      <b/>
      <sz val="13"/>
      <color rgb="FF2B2B2B"/>
      <name val="Arial"/>
      <charset val="1"/>
    </font>
    <font>
      <u/>
      <sz val="11"/>
      <color rgb="FF185FA5"/>
      <name val="Arial"/>
      <charset val="1"/>
    </font>
    <font>
      <sz val="10"/>
      <color rgb="FF888888"/>
      <name val="Arial"/>
      <charset val="1"/>
    </font>
    <font>
      <b/>
      <sz val="12"/>
      <color rgb="FF2B2B2B"/>
      <name val="Arial"/>
      <charset val="1"/>
    </font>
    <font>
      <sz val="10"/>
      <color rgb="FF444444"/>
      <name val="Arial"/>
      <family val="2"/>
      <charset val="204"/>
    </font>
    <font>
      <b/>
      <sz val="14"/>
      <name val="Arial"/>
      <charset val="1"/>
    </font>
    <font>
      <i/>
      <sz val="10"/>
      <color rgb="FF666666"/>
      <name val="Arial"/>
      <charset val="1"/>
    </font>
    <font>
      <b/>
      <sz val="11"/>
      <name val="Arial"/>
      <charset val="1"/>
    </font>
    <font>
      <b/>
      <sz val="12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F47A1F"/>
        <bgColor rgb="FFFF9900"/>
      </patternFill>
    </fill>
    <fill>
      <patternFill patternType="solid">
        <fgColor rgb="FFFFF2CC"/>
        <bgColor rgb="FFF7F6F2"/>
      </patternFill>
    </fill>
    <fill>
      <patternFill patternType="solid">
        <fgColor rgb="FFF7F6F2"/>
        <bgColor rgb="FFF4F6F8"/>
      </patternFill>
    </fill>
    <fill>
      <patternFill patternType="solid">
        <fgColor rgb="FF2B2B2B"/>
        <bgColor rgb="FF444444"/>
      </patternFill>
    </fill>
    <fill>
      <patternFill patternType="solid">
        <fgColor rgb="FFF4F6F8"/>
        <bgColor rgb="FFF7F6F2"/>
      </patternFill>
    </fill>
    <fill>
      <patternFill patternType="solid">
        <fgColor rgb="FFE6E2D6"/>
        <bgColor rgb="FFD9D9D9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47A1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0" borderId="0" xfId="0" applyFont="1" applyAlignment="1">
      <alignment vertical="top" wrapText="1"/>
    </xf>
    <xf numFmtId="0" fontId="4" fillId="3" borderId="0" xfId="0" applyFont="1" applyFill="1" applyAlignment="1">
      <alignment vertical="center" indent="1"/>
    </xf>
    <xf numFmtId="0" fontId="2" fillId="2" borderId="0" xfId="0" applyFont="1" applyFill="1" applyAlignment="1">
      <alignment vertical="center" indent="1"/>
    </xf>
    <xf numFmtId="0" fontId="1" fillId="0" borderId="0" xfId="0" applyFont="1" applyAlignment="1">
      <alignment horizontal="left" vertical="center" indent="1"/>
    </xf>
    <xf numFmtId="0" fontId="3" fillId="0" borderId="0" xfId="0" applyFont="1"/>
    <xf numFmtId="0" fontId="5" fillId="0" borderId="0" xfId="0" applyFont="1" applyAlignment="1">
      <alignment indent="1"/>
    </xf>
    <xf numFmtId="0" fontId="7" fillId="0" borderId="1" xfId="0" applyFont="1" applyBorder="1"/>
    <xf numFmtId="0" fontId="0" fillId="0" borderId="1" xfId="0" applyBorder="1"/>
    <xf numFmtId="0" fontId="8" fillId="4" borderId="0" xfId="0" applyFont="1" applyFill="1" applyAlignment="1">
      <alignment vertical="center" indent="1"/>
    </xf>
    <xf numFmtId="0" fontId="9" fillId="4" borderId="0" xfId="0" applyFont="1" applyFill="1" applyAlignment="1">
      <alignment horizontal="right"/>
    </xf>
    <xf numFmtId="0" fontId="0" fillId="4" borderId="0" xfId="0" applyFill="1"/>
    <xf numFmtId="0" fontId="8" fillId="0" borderId="0" xfId="0" applyFont="1" applyAlignment="1">
      <alignment vertical="center" indent="1"/>
    </xf>
    <xf numFmtId="0" fontId="9" fillId="0" borderId="0" xfId="0" applyFont="1" applyAlignment="1">
      <alignment horizontal="right"/>
    </xf>
    <xf numFmtId="0" fontId="10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3" borderId="2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4" fontId="17" fillId="0" borderId="2" xfId="0" applyNumberFormat="1" applyFon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6" borderId="2" xfId="0" applyFont="1" applyFill="1" applyBorder="1" applyAlignment="1">
      <alignment vertical="center" wrapText="1"/>
    </xf>
    <xf numFmtId="4" fontId="17" fillId="6" borderId="2" xfId="0" applyNumberFormat="1" applyFont="1" applyFill="1" applyBorder="1" applyAlignment="1">
      <alignment vertical="center" wrapText="1"/>
    </xf>
    <xf numFmtId="4" fontId="17" fillId="6" borderId="2" xfId="0" applyNumberFormat="1" applyFont="1" applyFill="1" applyBorder="1" applyAlignment="1">
      <alignment horizontal="center"/>
    </xf>
    <xf numFmtId="0" fontId="0" fillId="7" borderId="0" xfId="0" applyFill="1"/>
    <xf numFmtId="0" fontId="14" fillId="7" borderId="0" xfId="0" applyFont="1" applyFill="1" applyAlignment="1">
      <alignment horizontal="right"/>
    </xf>
    <xf numFmtId="4" fontId="14" fillId="7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2CC"/>
      <rgbColor rgb="FFF4F6F8"/>
      <rgbColor rgb="FF660066"/>
      <rgbColor rgb="FFFF8080"/>
      <rgbColor rgb="FF185FA5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6F2"/>
      <rgbColor rgb="FFE6E2D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47A1F"/>
      <rgbColor rgb="FF666666"/>
      <rgbColor rgb="FF969696"/>
      <rgbColor rgb="FF003366"/>
      <rgbColor rgb="FF339966"/>
      <rgbColor rgb="FF003300"/>
      <rgbColor rgb="FF444444"/>
      <rgbColor rgb="FFA35A00"/>
      <rgbColor rgb="FF993366"/>
      <rgbColor rgb="FF333399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1325880</xdr:colOff>
      <xdr:row>0</xdr:row>
      <xdr:rowOff>121920</xdr:rowOff>
    </xdr:from>
    <xdr:to>
      <xdr:col>2</xdr:col>
      <xdr:colOff>115920</xdr:colOff>
      <xdr:row>0</xdr:row>
      <xdr:rowOff>550320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00200" y="121920"/>
          <a:ext cx="1944720" cy="428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showGridLines="0" tabSelected="1" zoomScaleNormal="100" workbookViewId="0">
      <selection activeCell="F8" sqref="F8"/>
    </sheetView>
  </sheetViews>
  <sheetFormatPr defaultColWidth="8.6640625" defaultRowHeight="14.4" x14ac:dyDescent="0.3"/>
  <cols>
    <col min="1" max="1" width="4" customWidth="1"/>
    <col min="2" max="2" width="46" customWidth="1"/>
    <col min="3" max="3" width="10" customWidth="1"/>
    <col min="4" max="4" width="18" customWidth="1"/>
  </cols>
  <sheetData>
    <row r="1" spans="1:5" ht="50.4" customHeight="1" x14ac:dyDescent="0.3">
      <c r="A1" s="4"/>
      <c r="B1" s="4"/>
      <c r="C1" s="4"/>
      <c r="D1" s="4"/>
      <c r="E1" s="4"/>
    </row>
    <row r="2" spans="1:5" ht="21.75" customHeight="1" x14ac:dyDescent="0.3">
      <c r="A2" s="3" t="s">
        <v>0</v>
      </c>
      <c r="B2" s="3"/>
      <c r="C2" s="3"/>
      <c r="D2" s="3"/>
      <c r="E2" s="3"/>
    </row>
    <row r="4" spans="1:5" ht="24" customHeight="1" x14ac:dyDescent="0.4">
      <c r="B4" s="5" t="s">
        <v>1</v>
      </c>
    </row>
    <row r="5" spans="1:5" ht="21.75" customHeight="1" x14ac:dyDescent="0.3">
      <c r="B5" s="2" t="s">
        <v>2</v>
      </c>
      <c r="C5" s="2"/>
      <c r="D5" s="2"/>
    </row>
    <row r="6" spans="1:5" ht="14.25" customHeight="1" x14ac:dyDescent="0.3">
      <c r="B6" s="6" t="str">
        <f>HYPERLINK("https://bank.gov.ua/ua/markets/exchangerates","↗ Актуальний курс НБУ — bank.gov.ua")</f>
        <v>↗ Актуальний курс НБУ — bank.gov.ua</v>
      </c>
    </row>
    <row r="7" spans="1:5" ht="21.75" customHeight="1" x14ac:dyDescent="0.3">
      <c r="B7" s="1" t="s">
        <v>3</v>
      </c>
      <c r="C7" s="1"/>
      <c r="D7" s="1"/>
    </row>
    <row r="8" spans="1:5" ht="21.75" customHeight="1" x14ac:dyDescent="0.3">
      <c r="B8" s="1"/>
      <c r="C8" s="1"/>
      <c r="D8" s="1"/>
    </row>
    <row r="10" spans="1:5" ht="16.5" customHeight="1" x14ac:dyDescent="0.3">
      <c r="B10" s="7" t="s">
        <v>4</v>
      </c>
      <c r="C10" s="8"/>
      <c r="D10" s="8"/>
    </row>
    <row r="11" spans="1:5" ht="19.5" customHeight="1" x14ac:dyDescent="0.3">
      <c r="B11" s="9" t="str">
        <f>HYPERLINK("#'Трубка ODE'!A1","Каучукова трубка ODE")</f>
        <v>Каучукова трубка ODE</v>
      </c>
      <c r="C11" s="10" t="s">
        <v>5</v>
      </c>
      <c r="D11" s="11"/>
    </row>
    <row r="12" spans="1:5" ht="19.5" customHeight="1" x14ac:dyDescent="0.3">
      <c r="B12" s="12" t="str">
        <f>HYPERLINK("#'Трубка NMC'!A1","Каучукова трубка NMC (Insul Tube)")</f>
        <v>Каучукова трубка NMC (Insul Tube)</v>
      </c>
      <c r="C12" s="13" t="s">
        <v>6</v>
      </c>
    </row>
    <row r="13" spans="1:5" ht="19.5" customHeight="1" x14ac:dyDescent="0.3">
      <c r="B13" s="9" t="str">
        <f>HYPERLINK("#'ПЕ трубка'!A1","Поліетиленова трубка (Climaflex / Stabil)")</f>
        <v>Поліетиленова трубка (Climaflex / Stabil)</v>
      </c>
      <c r="C13" s="10" t="s">
        <v>7</v>
      </c>
      <c r="D13" s="11"/>
    </row>
    <row r="14" spans="1:5" ht="19.5" customHeight="1" x14ac:dyDescent="0.3">
      <c r="B14" s="12" t="str">
        <f>HYPERLINK("#'Рулонка ODE'!A1","Рулонний каучук ODE")</f>
        <v>Рулонний каучук ODE</v>
      </c>
      <c r="C14" s="13" t="s">
        <v>8</v>
      </c>
    </row>
    <row r="15" spans="1:5" ht="19.5" customHeight="1" x14ac:dyDescent="0.3">
      <c r="B15" s="9" t="str">
        <f>HYPERLINK("#'Рулонка NMC'!A1","Рулонний каучук NMC (Insul Roll)")</f>
        <v>Рулонний каучук NMC (Insul Roll)</v>
      </c>
      <c r="C15" s="10" t="s">
        <v>9</v>
      </c>
      <c r="D15" s="11"/>
    </row>
    <row r="16" spans="1:5" ht="19.5" customHeight="1" x14ac:dyDescent="0.3">
      <c r="B16" s="12" t="str">
        <f>HYPERLINK("#'XPE Berkosan'!A1","XPE Berkosan (рулон/лист)")</f>
        <v>XPE Berkosan (рулон/лист)</v>
      </c>
      <c r="C16" s="13" t="s">
        <v>10</v>
      </c>
    </row>
    <row r="17" spans="2:4" ht="19.5" customHeight="1" x14ac:dyDescent="0.3">
      <c r="B17" s="9" t="str">
        <f>HYPERLINK("#'НПЕ Berkosan'!A1","НПЕ Berkosan (плита)")</f>
        <v>НПЕ Berkosan (плита)</v>
      </c>
      <c r="C17" s="10" t="s">
        <v>11</v>
      </c>
      <c r="D17" s="11"/>
    </row>
    <row r="18" spans="2:4" ht="19.5" customHeight="1" x14ac:dyDescent="0.3">
      <c r="B18" s="12" t="str">
        <f>HYPERLINK("#'ППЕ Теплоізол'!A1","ППЕ «Теплоізол» (полотно)")</f>
        <v>ППЕ «Теплоізол» (полотно)</v>
      </c>
      <c r="C18" s="13" t="s">
        <v>12</v>
      </c>
    </row>
    <row r="19" spans="2:4" ht="19.5" customHeight="1" x14ac:dyDescent="0.3">
      <c r="B19" s="9" t="str">
        <f>HYPERLINK("#'BlockSound'!A1","BlockSound (композитні панелі)")</f>
        <v>BlockSound (композитні панелі)</v>
      </c>
      <c r="C19" s="10" t="s">
        <v>13</v>
      </c>
      <c r="D19" s="11"/>
    </row>
    <row r="20" spans="2:4" ht="19.5" customHeight="1" x14ac:dyDescent="0.3">
      <c r="B20" s="12" t="str">
        <f>HYPERLINK("#'Аксесуари'!A1","Аксесуари для монтажу")</f>
        <v>Аксесуари для монтажу</v>
      </c>
      <c r="C20" s="13" t="s">
        <v>14</v>
      </c>
    </row>
    <row r="22" spans="2:4" ht="15" customHeight="1" x14ac:dyDescent="0.3">
      <c r="B22" s="14" t="s">
        <v>15</v>
      </c>
    </row>
    <row r="23" spans="2:4" ht="14.25" customHeight="1" x14ac:dyDescent="0.3">
      <c r="B23" s="15" t="s">
        <v>16</v>
      </c>
    </row>
    <row r="24" spans="2:4" ht="14.25" customHeight="1" x14ac:dyDescent="0.3">
      <c r="B24" s="16" t="s">
        <v>17</v>
      </c>
    </row>
    <row r="25" spans="2:4" ht="14.25" customHeight="1" x14ac:dyDescent="0.3">
      <c r="B25" s="16" t="s">
        <v>18</v>
      </c>
    </row>
    <row r="26" spans="2:4" ht="14.25" customHeight="1" x14ac:dyDescent="0.3">
      <c r="B26" s="16" t="s">
        <v>19</v>
      </c>
    </row>
  </sheetData>
  <mergeCells count="4">
    <mergeCell ref="A1:E1"/>
    <mergeCell ref="A2:E2"/>
    <mergeCell ref="B5:D5"/>
    <mergeCell ref="B7:D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5" customWidth="1"/>
    <col min="2" max="6" width="15" customWidth="1"/>
  </cols>
  <sheetData>
    <row r="1" spans="1:6" ht="17.25" customHeight="1" x14ac:dyDescent="0.3">
      <c r="A1" s="17" t="s">
        <v>90</v>
      </c>
    </row>
    <row r="2" spans="1:6" ht="14.25" customHeight="1" x14ac:dyDescent="0.3">
      <c r="A2" s="18" t="s">
        <v>21</v>
      </c>
    </row>
    <row r="3" spans="1:6" ht="15" customHeight="1" x14ac:dyDescent="0.3">
      <c r="A3" s="19" t="s">
        <v>22</v>
      </c>
      <c r="B3" s="20">
        <v>0</v>
      </c>
      <c r="C3" s="18" t="s">
        <v>23</v>
      </c>
    </row>
    <row r="5" spans="1:6" ht="27" customHeight="1" x14ac:dyDescent="0.3">
      <c r="A5" s="21" t="s">
        <v>91</v>
      </c>
      <c r="B5" s="21" t="s">
        <v>92</v>
      </c>
      <c r="C5" s="21" t="s">
        <v>93</v>
      </c>
      <c r="D5" s="21" t="s">
        <v>30</v>
      </c>
      <c r="E5" s="21" t="s">
        <v>31</v>
      </c>
      <c r="F5" s="21" t="s">
        <v>32</v>
      </c>
    </row>
    <row r="6" spans="1:6" ht="14.25" customHeight="1" x14ac:dyDescent="0.3">
      <c r="A6" s="22" t="s">
        <v>94</v>
      </c>
      <c r="B6" s="22" t="s">
        <v>95</v>
      </c>
      <c r="C6" s="23">
        <v>700</v>
      </c>
      <c r="D6" s="24">
        <f t="shared" ref="D6:D12" si="0">ROUND(C6*(1-$B$3/100),2)</f>
        <v>700</v>
      </c>
      <c r="E6" s="25">
        <v>0</v>
      </c>
      <c r="F6" s="24">
        <f t="shared" ref="F6:F12" si="1">E6*D6</f>
        <v>0</v>
      </c>
    </row>
    <row r="7" spans="1:6" ht="14.25" customHeight="1" x14ac:dyDescent="0.3">
      <c r="A7" s="26" t="s">
        <v>96</v>
      </c>
      <c r="B7" s="26" t="s">
        <v>95</v>
      </c>
      <c r="C7" s="27">
        <v>850</v>
      </c>
      <c r="D7" s="28">
        <f t="shared" si="0"/>
        <v>850</v>
      </c>
      <c r="E7" s="25">
        <v>0</v>
      </c>
      <c r="F7" s="28">
        <f t="shared" si="1"/>
        <v>0</v>
      </c>
    </row>
    <row r="8" spans="1:6" ht="14.25" customHeight="1" x14ac:dyDescent="0.3">
      <c r="A8" s="22" t="s">
        <v>97</v>
      </c>
      <c r="B8" s="22" t="s">
        <v>95</v>
      </c>
      <c r="C8" s="23">
        <v>1000</v>
      </c>
      <c r="D8" s="24">
        <f t="shared" si="0"/>
        <v>1000</v>
      </c>
      <c r="E8" s="25">
        <v>0</v>
      </c>
      <c r="F8" s="24">
        <f t="shared" si="1"/>
        <v>0</v>
      </c>
    </row>
    <row r="9" spans="1:6" ht="14.25" customHeight="1" x14ac:dyDescent="0.3">
      <c r="A9" s="26" t="s">
        <v>98</v>
      </c>
      <c r="B9" s="26" t="s">
        <v>95</v>
      </c>
      <c r="C9" s="27">
        <v>1300</v>
      </c>
      <c r="D9" s="28">
        <f t="shared" si="0"/>
        <v>1300</v>
      </c>
      <c r="E9" s="25">
        <v>0</v>
      </c>
      <c r="F9" s="28">
        <f t="shared" si="1"/>
        <v>0</v>
      </c>
    </row>
    <row r="10" spans="1:6" ht="14.25" customHeight="1" x14ac:dyDescent="0.3">
      <c r="A10" s="22" t="s">
        <v>99</v>
      </c>
      <c r="B10" s="22" t="s">
        <v>95</v>
      </c>
      <c r="C10" s="23">
        <v>1500</v>
      </c>
      <c r="D10" s="24">
        <f t="shared" si="0"/>
        <v>1500</v>
      </c>
      <c r="E10" s="25">
        <v>0</v>
      </c>
      <c r="F10" s="24">
        <f t="shared" si="1"/>
        <v>0</v>
      </c>
    </row>
    <row r="11" spans="1:6" ht="14.25" customHeight="1" x14ac:dyDescent="0.3">
      <c r="A11" s="26" t="s">
        <v>100</v>
      </c>
      <c r="B11" s="26" t="s">
        <v>95</v>
      </c>
      <c r="C11" s="27">
        <v>1700</v>
      </c>
      <c r="D11" s="28">
        <f t="shared" si="0"/>
        <v>1700</v>
      </c>
      <c r="E11" s="25">
        <v>0</v>
      </c>
      <c r="F11" s="28">
        <f t="shared" si="1"/>
        <v>0</v>
      </c>
    </row>
    <row r="12" spans="1:6" ht="14.25" customHeight="1" x14ac:dyDescent="0.3">
      <c r="A12" s="22" t="s">
        <v>101</v>
      </c>
      <c r="B12" s="22" t="s">
        <v>95</v>
      </c>
      <c r="C12" s="23">
        <v>2250</v>
      </c>
      <c r="D12" s="24">
        <f t="shared" si="0"/>
        <v>2250</v>
      </c>
      <c r="E12" s="25">
        <v>0</v>
      </c>
      <c r="F12" s="24">
        <f t="shared" si="1"/>
        <v>0</v>
      </c>
    </row>
    <row r="13" spans="1:6" ht="14.25" customHeight="1" x14ac:dyDescent="0.3">
      <c r="A13" s="29"/>
      <c r="B13" s="29"/>
      <c r="C13" s="29"/>
      <c r="D13" s="29"/>
      <c r="E13" s="30" t="s">
        <v>35</v>
      </c>
      <c r="F13" s="31">
        <f>SUM(F6:F12)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48" customWidth="1"/>
    <col min="2" max="6" width="15" customWidth="1"/>
  </cols>
  <sheetData>
    <row r="1" spans="1:6" ht="17.25" customHeight="1" x14ac:dyDescent="0.3">
      <c r="A1" s="17" t="s">
        <v>102</v>
      </c>
    </row>
    <row r="2" spans="1:6" ht="14.25" customHeight="1" x14ac:dyDescent="0.3">
      <c r="A2" s="18" t="s">
        <v>21</v>
      </c>
    </row>
    <row r="3" spans="1:6" ht="15" customHeight="1" x14ac:dyDescent="0.3">
      <c r="A3" s="19" t="s">
        <v>22</v>
      </c>
      <c r="B3" s="20">
        <v>0</v>
      </c>
      <c r="C3" s="18" t="s">
        <v>23</v>
      </c>
    </row>
    <row r="5" spans="1:6" ht="27" customHeight="1" x14ac:dyDescent="0.3">
      <c r="A5" s="21" t="s">
        <v>91</v>
      </c>
      <c r="B5" s="21" t="s">
        <v>27</v>
      </c>
      <c r="C5" s="21" t="s">
        <v>93</v>
      </c>
      <c r="D5" s="21" t="s">
        <v>30</v>
      </c>
      <c r="E5" s="21" t="s">
        <v>31</v>
      </c>
      <c r="F5" s="21" t="s">
        <v>32</v>
      </c>
    </row>
    <row r="6" spans="1:6" ht="14.25" customHeight="1" x14ac:dyDescent="0.3">
      <c r="A6" s="22" t="s">
        <v>103</v>
      </c>
      <c r="B6" s="22" t="s">
        <v>104</v>
      </c>
      <c r="C6" s="23">
        <v>450</v>
      </c>
      <c r="D6" s="24">
        <f t="shared" ref="D6:D17" si="0">ROUND(C6*(1-$B$3/100),2)</f>
        <v>450</v>
      </c>
      <c r="E6" s="25">
        <v>0</v>
      </c>
      <c r="F6" s="24">
        <f t="shared" ref="F6:F17" si="1">E6*D6</f>
        <v>0</v>
      </c>
    </row>
    <row r="7" spans="1:6" ht="14.25" customHeight="1" x14ac:dyDescent="0.3">
      <c r="A7" s="26" t="s">
        <v>105</v>
      </c>
      <c r="B7" s="26" t="s">
        <v>104</v>
      </c>
      <c r="C7" s="27">
        <v>1200</v>
      </c>
      <c r="D7" s="28">
        <f t="shared" si="0"/>
        <v>1200</v>
      </c>
      <c r="E7" s="25">
        <v>0</v>
      </c>
      <c r="F7" s="28">
        <f t="shared" si="1"/>
        <v>0</v>
      </c>
    </row>
    <row r="8" spans="1:6" ht="14.25" customHeight="1" x14ac:dyDescent="0.3">
      <c r="A8" s="22" t="s">
        <v>106</v>
      </c>
      <c r="B8" s="22" t="s">
        <v>104</v>
      </c>
      <c r="C8" s="23">
        <v>800</v>
      </c>
      <c r="D8" s="24">
        <f t="shared" si="0"/>
        <v>800</v>
      </c>
      <c r="E8" s="25">
        <v>0</v>
      </c>
      <c r="F8" s="24">
        <f t="shared" si="1"/>
        <v>0</v>
      </c>
    </row>
    <row r="9" spans="1:6" ht="14.25" customHeight="1" x14ac:dyDescent="0.3">
      <c r="A9" s="26" t="s">
        <v>107</v>
      </c>
      <c r="B9" s="26" t="s">
        <v>104</v>
      </c>
      <c r="C9" s="27">
        <v>560</v>
      </c>
      <c r="D9" s="28">
        <f t="shared" si="0"/>
        <v>560</v>
      </c>
      <c r="E9" s="25">
        <v>0</v>
      </c>
      <c r="F9" s="28">
        <f t="shared" si="1"/>
        <v>0</v>
      </c>
    </row>
    <row r="10" spans="1:6" ht="14.25" customHeight="1" x14ac:dyDescent="0.3">
      <c r="A10" s="22" t="s">
        <v>108</v>
      </c>
      <c r="B10" s="22" t="s">
        <v>104</v>
      </c>
      <c r="C10" s="23">
        <v>350</v>
      </c>
      <c r="D10" s="24">
        <f t="shared" si="0"/>
        <v>350</v>
      </c>
      <c r="E10" s="25">
        <v>0</v>
      </c>
      <c r="F10" s="24">
        <f t="shared" si="1"/>
        <v>0</v>
      </c>
    </row>
    <row r="11" spans="1:6" ht="14.25" customHeight="1" x14ac:dyDescent="0.3">
      <c r="A11" s="26" t="s">
        <v>109</v>
      </c>
      <c r="B11" s="26" t="s">
        <v>104</v>
      </c>
      <c r="C11" s="27">
        <v>700</v>
      </c>
      <c r="D11" s="28">
        <f t="shared" si="0"/>
        <v>700</v>
      </c>
      <c r="E11" s="25">
        <v>0</v>
      </c>
      <c r="F11" s="28">
        <f t="shared" si="1"/>
        <v>0</v>
      </c>
    </row>
    <row r="12" spans="1:6" ht="14.25" customHeight="1" x14ac:dyDescent="0.3">
      <c r="A12" s="22" t="s">
        <v>110</v>
      </c>
      <c r="B12" s="22" t="s">
        <v>104</v>
      </c>
      <c r="C12" s="23">
        <v>220</v>
      </c>
      <c r="D12" s="24">
        <f t="shared" si="0"/>
        <v>220</v>
      </c>
      <c r="E12" s="25">
        <v>0</v>
      </c>
      <c r="F12" s="24">
        <f t="shared" si="1"/>
        <v>0</v>
      </c>
    </row>
    <row r="13" spans="1:6" ht="14.25" customHeight="1" x14ac:dyDescent="0.3">
      <c r="A13" s="26" t="s">
        <v>111</v>
      </c>
      <c r="B13" s="26" t="s">
        <v>104</v>
      </c>
      <c r="C13" s="27">
        <v>260</v>
      </c>
      <c r="D13" s="28">
        <f t="shared" si="0"/>
        <v>260</v>
      </c>
      <c r="E13" s="25">
        <v>0</v>
      </c>
      <c r="F13" s="28">
        <f t="shared" si="1"/>
        <v>0</v>
      </c>
    </row>
    <row r="14" spans="1:6" ht="14.25" customHeight="1" x14ac:dyDescent="0.3">
      <c r="A14" s="22" t="s">
        <v>112</v>
      </c>
      <c r="B14" s="22" t="s">
        <v>104</v>
      </c>
      <c r="C14" s="23">
        <v>260</v>
      </c>
      <c r="D14" s="24">
        <f t="shared" si="0"/>
        <v>260</v>
      </c>
      <c r="E14" s="25">
        <v>0</v>
      </c>
      <c r="F14" s="24">
        <f t="shared" si="1"/>
        <v>0</v>
      </c>
    </row>
    <row r="15" spans="1:6" ht="14.25" customHeight="1" x14ac:dyDescent="0.3">
      <c r="A15" s="26" t="s">
        <v>113</v>
      </c>
      <c r="B15" s="26" t="s">
        <v>104</v>
      </c>
      <c r="C15" s="27">
        <v>560</v>
      </c>
      <c r="D15" s="28">
        <f t="shared" si="0"/>
        <v>560</v>
      </c>
      <c r="E15" s="25">
        <v>0</v>
      </c>
      <c r="F15" s="28">
        <f t="shared" si="1"/>
        <v>0</v>
      </c>
    </row>
    <row r="16" spans="1:6" ht="14.25" customHeight="1" x14ac:dyDescent="0.3">
      <c r="A16" s="22" t="s">
        <v>114</v>
      </c>
      <c r="B16" s="22" t="s">
        <v>104</v>
      </c>
      <c r="C16" s="23">
        <v>850</v>
      </c>
      <c r="D16" s="24">
        <f t="shared" si="0"/>
        <v>850</v>
      </c>
      <c r="E16" s="25">
        <v>0</v>
      </c>
      <c r="F16" s="24">
        <f t="shared" si="1"/>
        <v>0</v>
      </c>
    </row>
    <row r="17" spans="1:6" ht="14.25" customHeight="1" x14ac:dyDescent="0.3">
      <c r="A17" s="26" t="s">
        <v>115</v>
      </c>
      <c r="B17" s="26" t="s">
        <v>104</v>
      </c>
      <c r="C17" s="27">
        <v>550</v>
      </c>
      <c r="D17" s="28">
        <f t="shared" si="0"/>
        <v>550</v>
      </c>
      <c r="E17" s="25">
        <v>0</v>
      </c>
      <c r="F17" s="28">
        <f t="shared" si="1"/>
        <v>0</v>
      </c>
    </row>
    <row r="18" spans="1:6" ht="14.25" customHeight="1" x14ac:dyDescent="0.3">
      <c r="A18" s="29"/>
      <c r="B18" s="29"/>
      <c r="C18" s="29"/>
      <c r="D18" s="29"/>
      <c r="E18" s="30" t="s">
        <v>35</v>
      </c>
      <c r="F18" s="31">
        <f>SUM(F6:F17)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zoomScaleNormal="100" workbookViewId="0">
      <pane ySplit="5" topLeftCell="A63" activePane="bottomLeft" state="frozen"/>
      <selection pane="bottomLeft" activeCell="L17" sqref="L17"/>
    </sheetView>
  </sheetViews>
  <sheetFormatPr defaultColWidth="8.6640625" defaultRowHeight="14.4" x14ac:dyDescent="0.3"/>
  <cols>
    <col min="1" max="1" width="22" customWidth="1"/>
    <col min="2" max="9" width="15" customWidth="1"/>
  </cols>
  <sheetData>
    <row r="1" spans="1:9" ht="17.25" customHeight="1" x14ac:dyDescent="0.3">
      <c r="A1" s="17" t="s">
        <v>20</v>
      </c>
    </row>
    <row r="2" spans="1:9" ht="14.25" customHeight="1" x14ac:dyDescent="0.3">
      <c r="A2" s="18" t="s">
        <v>21</v>
      </c>
    </row>
    <row r="3" spans="1:9" ht="15" customHeight="1" x14ac:dyDescent="0.3">
      <c r="A3" s="19" t="s">
        <v>22</v>
      </c>
      <c r="B3" s="20">
        <v>0</v>
      </c>
      <c r="C3" s="18" t="s">
        <v>23</v>
      </c>
    </row>
    <row r="5" spans="1:9" ht="27" customHeight="1" x14ac:dyDescent="0.3">
      <c r="A5" s="21" t="s">
        <v>24</v>
      </c>
      <c r="B5" s="21" t="s">
        <v>25</v>
      </c>
      <c r="C5" s="21" t="s">
        <v>26</v>
      </c>
      <c r="D5" s="21" t="s">
        <v>27</v>
      </c>
      <c r="E5" s="21" t="s">
        <v>28</v>
      </c>
      <c r="F5" s="21" t="s">
        <v>29</v>
      </c>
      <c r="G5" s="21" t="s">
        <v>30</v>
      </c>
      <c r="H5" s="21" t="s">
        <v>31</v>
      </c>
      <c r="I5" s="21" t="s">
        <v>32</v>
      </c>
    </row>
    <row r="6" spans="1:9" ht="14.25" customHeight="1" x14ac:dyDescent="0.3">
      <c r="A6" s="22" t="s">
        <v>33</v>
      </c>
      <c r="B6" s="22">
        <v>6</v>
      </c>
      <c r="C6" s="22">
        <v>6</v>
      </c>
      <c r="D6" s="22" t="s">
        <v>34</v>
      </c>
      <c r="E6" s="22">
        <v>496</v>
      </c>
      <c r="F6" s="23">
        <v>25.29</v>
      </c>
      <c r="G6" s="24">
        <f t="shared" ref="G6:G37" si="0">ROUND(F6*(1-$B$3/100),2)</f>
        <v>25.29</v>
      </c>
      <c r="H6" s="25">
        <v>0</v>
      </c>
      <c r="I6" s="24">
        <f t="shared" ref="I6:I37" si="1">H6*G6</f>
        <v>0</v>
      </c>
    </row>
    <row r="7" spans="1:9" ht="14.25" customHeight="1" x14ac:dyDescent="0.3">
      <c r="A7" s="26" t="s">
        <v>33</v>
      </c>
      <c r="B7" s="26">
        <v>6</v>
      </c>
      <c r="C7" s="26">
        <v>10</v>
      </c>
      <c r="D7" s="26" t="s">
        <v>34</v>
      </c>
      <c r="E7" s="26">
        <v>364</v>
      </c>
      <c r="F7" s="27">
        <v>29.21</v>
      </c>
      <c r="G7" s="28">
        <f t="shared" si="0"/>
        <v>29.21</v>
      </c>
      <c r="H7" s="25">
        <v>0</v>
      </c>
      <c r="I7" s="28">
        <f t="shared" si="1"/>
        <v>0</v>
      </c>
    </row>
    <row r="8" spans="1:9" ht="14.25" customHeight="1" x14ac:dyDescent="0.3">
      <c r="A8" s="22" t="s">
        <v>33</v>
      </c>
      <c r="B8" s="22">
        <v>6</v>
      </c>
      <c r="C8" s="22">
        <v>12</v>
      </c>
      <c r="D8" s="22" t="s">
        <v>34</v>
      </c>
      <c r="E8" s="22">
        <v>316</v>
      </c>
      <c r="F8" s="23">
        <v>32.79</v>
      </c>
      <c r="G8" s="24">
        <f t="shared" si="0"/>
        <v>32.79</v>
      </c>
      <c r="H8" s="25">
        <v>0</v>
      </c>
      <c r="I8" s="24">
        <f t="shared" si="1"/>
        <v>0</v>
      </c>
    </row>
    <row r="9" spans="1:9" ht="14.25" customHeight="1" x14ac:dyDescent="0.3">
      <c r="A9" s="26" t="s">
        <v>33</v>
      </c>
      <c r="B9" s="26">
        <v>6</v>
      </c>
      <c r="C9" s="26">
        <v>15</v>
      </c>
      <c r="D9" s="26" t="s">
        <v>34</v>
      </c>
      <c r="E9" s="26">
        <v>266</v>
      </c>
      <c r="F9" s="27">
        <v>34.94</v>
      </c>
      <c r="G9" s="28">
        <f t="shared" si="0"/>
        <v>34.94</v>
      </c>
      <c r="H9" s="25">
        <v>0</v>
      </c>
      <c r="I9" s="28">
        <f t="shared" si="1"/>
        <v>0</v>
      </c>
    </row>
    <row r="10" spans="1:9" ht="14.25" customHeight="1" x14ac:dyDescent="0.3">
      <c r="A10" s="22" t="s">
        <v>33</v>
      </c>
      <c r="B10" s="22">
        <v>6</v>
      </c>
      <c r="C10" s="22">
        <v>18</v>
      </c>
      <c r="D10" s="22" t="s">
        <v>34</v>
      </c>
      <c r="E10" s="22">
        <v>220</v>
      </c>
      <c r="F10" s="23">
        <v>41.46</v>
      </c>
      <c r="G10" s="24">
        <f t="shared" si="0"/>
        <v>41.46</v>
      </c>
      <c r="H10" s="25">
        <v>0</v>
      </c>
      <c r="I10" s="24">
        <f t="shared" si="1"/>
        <v>0</v>
      </c>
    </row>
    <row r="11" spans="1:9" ht="14.25" customHeight="1" x14ac:dyDescent="0.3">
      <c r="A11" s="26" t="s">
        <v>33</v>
      </c>
      <c r="B11" s="26">
        <v>6</v>
      </c>
      <c r="C11" s="26">
        <v>22</v>
      </c>
      <c r="D11" s="26" t="s">
        <v>34</v>
      </c>
      <c r="E11" s="26">
        <v>190</v>
      </c>
      <c r="F11" s="27">
        <v>47.6</v>
      </c>
      <c r="G11" s="28">
        <f t="shared" si="0"/>
        <v>47.6</v>
      </c>
      <c r="H11" s="25">
        <v>0</v>
      </c>
      <c r="I11" s="28">
        <f t="shared" si="1"/>
        <v>0</v>
      </c>
    </row>
    <row r="12" spans="1:9" ht="14.25" customHeight="1" x14ac:dyDescent="0.3">
      <c r="A12" s="22" t="s">
        <v>33</v>
      </c>
      <c r="B12" s="22">
        <v>6</v>
      </c>
      <c r="C12" s="22">
        <v>28</v>
      </c>
      <c r="D12" s="22" t="s">
        <v>34</v>
      </c>
      <c r="E12" s="22">
        <v>148</v>
      </c>
      <c r="F12" s="23">
        <v>55.83</v>
      </c>
      <c r="G12" s="24">
        <f t="shared" si="0"/>
        <v>55.83</v>
      </c>
      <c r="H12" s="25">
        <v>0</v>
      </c>
      <c r="I12" s="24">
        <f t="shared" si="1"/>
        <v>0</v>
      </c>
    </row>
    <row r="13" spans="1:9" ht="14.25" customHeight="1" x14ac:dyDescent="0.3">
      <c r="A13" s="26" t="s">
        <v>33</v>
      </c>
      <c r="B13" s="26">
        <v>6</v>
      </c>
      <c r="C13" s="26">
        <v>35</v>
      </c>
      <c r="D13" s="26" t="s">
        <v>34</v>
      </c>
      <c r="E13" s="26">
        <v>124</v>
      </c>
      <c r="F13" s="27">
        <v>74.61</v>
      </c>
      <c r="G13" s="28">
        <f t="shared" si="0"/>
        <v>74.61</v>
      </c>
      <c r="H13" s="25">
        <v>0</v>
      </c>
      <c r="I13" s="28">
        <f t="shared" si="1"/>
        <v>0</v>
      </c>
    </row>
    <row r="14" spans="1:9" ht="14.25" customHeight="1" x14ac:dyDescent="0.3">
      <c r="A14" s="22" t="s">
        <v>33</v>
      </c>
      <c r="B14" s="22">
        <v>6</v>
      </c>
      <c r="C14" s="22">
        <v>42</v>
      </c>
      <c r="D14" s="22" t="s">
        <v>34</v>
      </c>
      <c r="E14" s="22">
        <v>108</v>
      </c>
      <c r="F14" s="23">
        <v>86.71</v>
      </c>
      <c r="G14" s="24">
        <f t="shared" si="0"/>
        <v>86.71</v>
      </c>
      <c r="H14" s="25">
        <v>0</v>
      </c>
      <c r="I14" s="24">
        <f t="shared" si="1"/>
        <v>0</v>
      </c>
    </row>
    <row r="15" spans="1:9" ht="14.25" customHeight="1" x14ac:dyDescent="0.3">
      <c r="A15" s="26" t="s">
        <v>33</v>
      </c>
      <c r="B15" s="26">
        <v>9</v>
      </c>
      <c r="C15" s="26">
        <v>6</v>
      </c>
      <c r="D15" s="26" t="s">
        <v>34</v>
      </c>
      <c r="E15" s="26">
        <v>312</v>
      </c>
      <c r="F15" s="27">
        <v>32.840000000000003</v>
      </c>
      <c r="G15" s="28">
        <f t="shared" si="0"/>
        <v>32.840000000000003</v>
      </c>
      <c r="H15" s="25">
        <v>0</v>
      </c>
      <c r="I15" s="28">
        <f t="shared" si="1"/>
        <v>0</v>
      </c>
    </row>
    <row r="16" spans="1:9" ht="14.25" customHeight="1" x14ac:dyDescent="0.3">
      <c r="A16" s="22" t="s">
        <v>33</v>
      </c>
      <c r="B16" s="22">
        <v>9</v>
      </c>
      <c r="C16" s="22">
        <v>10</v>
      </c>
      <c r="D16" s="22" t="s">
        <v>34</v>
      </c>
      <c r="E16" s="22">
        <v>292</v>
      </c>
      <c r="F16" s="23">
        <v>36.31</v>
      </c>
      <c r="G16" s="24">
        <f t="shared" si="0"/>
        <v>36.31</v>
      </c>
      <c r="H16" s="25">
        <v>0</v>
      </c>
      <c r="I16" s="24">
        <f t="shared" si="1"/>
        <v>0</v>
      </c>
    </row>
    <row r="17" spans="1:9" ht="14.25" customHeight="1" x14ac:dyDescent="0.3">
      <c r="A17" s="26" t="s">
        <v>33</v>
      </c>
      <c r="B17" s="26">
        <v>9</v>
      </c>
      <c r="C17" s="26">
        <v>12</v>
      </c>
      <c r="D17" s="26" t="s">
        <v>34</v>
      </c>
      <c r="E17" s="26">
        <v>260</v>
      </c>
      <c r="F17" s="27">
        <v>39.96</v>
      </c>
      <c r="G17" s="28">
        <f t="shared" si="0"/>
        <v>39.96</v>
      </c>
      <c r="H17" s="25">
        <v>0</v>
      </c>
      <c r="I17" s="28">
        <f t="shared" si="1"/>
        <v>0</v>
      </c>
    </row>
    <row r="18" spans="1:9" ht="14.25" customHeight="1" x14ac:dyDescent="0.3">
      <c r="A18" s="22" t="s">
        <v>33</v>
      </c>
      <c r="B18" s="22">
        <v>9</v>
      </c>
      <c r="C18" s="22">
        <v>15</v>
      </c>
      <c r="D18" s="22" t="s">
        <v>34</v>
      </c>
      <c r="E18" s="22">
        <v>204</v>
      </c>
      <c r="F18" s="23">
        <v>47.64</v>
      </c>
      <c r="G18" s="24">
        <f t="shared" si="0"/>
        <v>47.64</v>
      </c>
      <c r="H18" s="25">
        <v>0</v>
      </c>
      <c r="I18" s="24">
        <f t="shared" si="1"/>
        <v>0</v>
      </c>
    </row>
    <row r="19" spans="1:9" ht="14.25" customHeight="1" x14ac:dyDescent="0.3">
      <c r="A19" s="26" t="s">
        <v>33</v>
      </c>
      <c r="B19" s="26">
        <v>9</v>
      </c>
      <c r="C19" s="26">
        <v>18</v>
      </c>
      <c r="D19" s="26" t="s">
        <v>34</v>
      </c>
      <c r="E19" s="26">
        <v>186</v>
      </c>
      <c r="F19" s="27">
        <v>57.11</v>
      </c>
      <c r="G19" s="28">
        <f t="shared" si="0"/>
        <v>57.11</v>
      </c>
      <c r="H19" s="25">
        <v>0</v>
      </c>
      <c r="I19" s="28">
        <f t="shared" si="1"/>
        <v>0</v>
      </c>
    </row>
    <row r="20" spans="1:9" ht="14.25" customHeight="1" x14ac:dyDescent="0.3">
      <c r="A20" s="22" t="s">
        <v>33</v>
      </c>
      <c r="B20" s="22">
        <v>9</v>
      </c>
      <c r="C20" s="22">
        <v>22</v>
      </c>
      <c r="D20" s="22" t="s">
        <v>34</v>
      </c>
      <c r="E20" s="22">
        <v>146</v>
      </c>
      <c r="F20" s="23">
        <v>61.51</v>
      </c>
      <c r="G20" s="24">
        <f t="shared" si="0"/>
        <v>61.51</v>
      </c>
      <c r="H20" s="25">
        <v>0</v>
      </c>
      <c r="I20" s="24">
        <f t="shared" si="1"/>
        <v>0</v>
      </c>
    </row>
    <row r="21" spans="1:9" ht="14.25" customHeight="1" x14ac:dyDescent="0.3">
      <c r="A21" s="26" t="s">
        <v>33</v>
      </c>
      <c r="B21" s="26">
        <v>9</v>
      </c>
      <c r="C21" s="26">
        <v>28</v>
      </c>
      <c r="D21" s="26" t="s">
        <v>34</v>
      </c>
      <c r="E21" s="26">
        <v>130</v>
      </c>
      <c r="F21" s="27">
        <v>72.58</v>
      </c>
      <c r="G21" s="28">
        <f t="shared" si="0"/>
        <v>72.58</v>
      </c>
      <c r="H21" s="25">
        <v>0</v>
      </c>
      <c r="I21" s="28">
        <f t="shared" si="1"/>
        <v>0</v>
      </c>
    </row>
    <row r="22" spans="1:9" ht="14.25" customHeight="1" x14ac:dyDescent="0.3">
      <c r="A22" s="22" t="s">
        <v>33</v>
      </c>
      <c r="B22" s="22">
        <v>9</v>
      </c>
      <c r="C22" s="22">
        <v>35</v>
      </c>
      <c r="D22" s="22" t="s">
        <v>34</v>
      </c>
      <c r="E22" s="22">
        <v>98</v>
      </c>
      <c r="F22" s="23">
        <v>93.67</v>
      </c>
      <c r="G22" s="24">
        <f t="shared" si="0"/>
        <v>93.67</v>
      </c>
      <c r="H22" s="25">
        <v>0</v>
      </c>
      <c r="I22" s="24">
        <f t="shared" si="1"/>
        <v>0</v>
      </c>
    </row>
    <row r="23" spans="1:9" ht="14.25" customHeight="1" x14ac:dyDescent="0.3">
      <c r="A23" s="26" t="s">
        <v>33</v>
      </c>
      <c r="B23" s="26">
        <v>9</v>
      </c>
      <c r="C23" s="26">
        <v>42</v>
      </c>
      <c r="D23" s="26" t="s">
        <v>34</v>
      </c>
      <c r="E23" s="26">
        <v>94</v>
      </c>
      <c r="F23" s="27">
        <v>97.37</v>
      </c>
      <c r="G23" s="28">
        <f t="shared" si="0"/>
        <v>97.37</v>
      </c>
      <c r="H23" s="25">
        <v>0</v>
      </c>
      <c r="I23" s="28">
        <f t="shared" si="1"/>
        <v>0</v>
      </c>
    </row>
    <row r="24" spans="1:9" ht="14.25" customHeight="1" x14ac:dyDescent="0.3">
      <c r="A24" s="22" t="s">
        <v>33</v>
      </c>
      <c r="B24" s="22">
        <v>9</v>
      </c>
      <c r="C24" s="22">
        <v>48</v>
      </c>
      <c r="D24" s="22" t="s">
        <v>34</v>
      </c>
      <c r="E24" s="22">
        <v>80</v>
      </c>
      <c r="F24" s="23">
        <v>113.09</v>
      </c>
      <c r="G24" s="24">
        <f t="shared" si="0"/>
        <v>113.09</v>
      </c>
      <c r="H24" s="25">
        <v>0</v>
      </c>
      <c r="I24" s="24">
        <f t="shared" si="1"/>
        <v>0</v>
      </c>
    </row>
    <row r="25" spans="1:9" ht="14.25" customHeight="1" x14ac:dyDescent="0.3">
      <c r="A25" s="26" t="s">
        <v>33</v>
      </c>
      <c r="B25" s="26">
        <v>9</v>
      </c>
      <c r="C25" s="26">
        <v>60</v>
      </c>
      <c r="D25" s="26" t="s">
        <v>34</v>
      </c>
      <c r="E25" s="26">
        <v>72</v>
      </c>
      <c r="F25" s="27">
        <v>141.78</v>
      </c>
      <c r="G25" s="28">
        <f t="shared" si="0"/>
        <v>141.78</v>
      </c>
      <c r="H25" s="25">
        <v>0</v>
      </c>
      <c r="I25" s="28">
        <f t="shared" si="1"/>
        <v>0</v>
      </c>
    </row>
    <row r="26" spans="1:9" ht="14.25" customHeight="1" x14ac:dyDescent="0.3">
      <c r="A26" s="22" t="s">
        <v>33</v>
      </c>
      <c r="B26" s="22">
        <v>9</v>
      </c>
      <c r="C26" s="22">
        <v>76</v>
      </c>
      <c r="D26" s="22" t="s">
        <v>34</v>
      </c>
      <c r="E26" s="22">
        <v>54</v>
      </c>
      <c r="F26" s="23">
        <v>178.61</v>
      </c>
      <c r="G26" s="24">
        <f t="shared" si="0"/>
        <v>178.61</v>
      </c>
      <c r="H26" s="25">
        <v>0</v>
      </c>
      <c r="I26" s="24">
        <f t="shared" si="1"/>
        <v>0</v>
      </c>
    </row>
    <row r="27" spans="1:9" ht="14.25" customHeight="1" x14ac:dyDescent="0.3">
      <c r="A27" s="26" t="s">
        <v>33</v>
      </c>
      <c r="B27" s="26">
        <v>9</v>
      </c>
      <c r="C27" s="26">
        <v>89</v>
      </c>
      <c r="D27" s="26" t="s">
        <v>34</v>
      </c>
      <c r="E27" s="26">
        <v>52</v>
      </c>
      <c r="F27" s="27">
        <v>205.98</v>
      </c>
      <c r="G27" s="28">
        <f t="shared" si="0"/>
        <v>205.98</v>
      </c>
      <c r="H27" s="25">
        <v>0</v>
      </c>
      <c r="I27" s="28">
        <f t="shared" si="1"/>
        <v>0</v>
      </c>
    </row>
    <row r="28" spans="1:9" ht="14.25" customHeight="1" x14ac:dyDescent="0.3">
      <c r="A28" s="22" t="s">
        <v>33</v>
      </c>
      <c r="B28" s="22">
        <v>9</v>
      </c>
      <c r="C28" s="22">
        <v>114</v>
      </c>
      <c r="D28" s="22" t="s">
        <v>34</v>
      </c>
      <c r="E28" s="22">
        <v>38</v>
      </c>
      <c r="F28" s="23">
        <v>348.61</v>
      </c>
      <c r="G28" s="24">
        <f t="shared" si="0"/>
        <v>348.61</v>
      </c>
      <c r="H28" s="25">
        <v>0</v>
      </c>
      <c r="I28" s="24">
        <f t="shared" si="1"/>
        <v>0</v>
      </c>
    </row>
    <row r="29" spans="1:9" ht="14.25" customHeight="1" x14ac:dyDescent="0.3">
      <c r="A29" s="26" t="s">
        <v>33</v>
      </c>
      <c r="B29" s="26">
        <v>13</v>
      </c>
      <c r="C29" s="26">
        <v>6</v>
      </c>
      <c r="D29" s="26" t="s">
        <v>34</v>
      </c>
      <c r="E29" s="26">
        <v>204</v>
      </c>
      <c r="F29" s="27">
        <v>47.28</v>
      </c>
      <c r="G29" s="28">
        <f t="shared" si="0"/>
        <v>47.28</v>
      </c>
      <c r="H29" s="25">
        <v>0</v>
      </c>
      <c r="I29" s="28">
        <f t="shared" si="1"/>
        <v>0</v>
      </c>
    </row>
    <row r="30" spans="1:9" ht="14.25" customHeight="1" x14ac:dyDescent="0.3">
      <c r="A30" s="22" t="s">
        <v>33</v>
      </c>
      <c r="B30" s="22">
        <v>13</v>
      </c>
      <c r="C30" s="22">
        <v>10</v>
      </c>
      <c r="D30" s="22" t="s">
        <v>34</v>
      </c>
      <c r="E30" s="22">
        <v>186</v>
      </c>
      <c r="F30" s="23">
        <v>59.92</v>
      </c>
      <c r="G30" s="24">
        <f t="shared" si="0"/>
        <v>59.92</v>
      </c>
      <c r="H30" s="25">
        <v>0</v>
      </c>
      <c r="I30" s="24">
        <f t="shared" si="1"/>
        <v>0</v>
      </c>
    </row>
    <row r="31" spans="1:9" ht="14.25" customHeight="1" x14ac:dyDescent="0.3">
      <c r="A31" s="26" t="s">
        <v>33</v>
      </c>
      <c r="B31" s="26">
        <v>13</v>
      </c>
      <c r="C31" s="26">
        <v>12</v>
      </c>
      <c r="D31" s="26" t="s">
        <v>34</v>
      </c>
      <c r="E31" s="26">
        <v>160</v>
      </c>
      <c r="F31" s="27">
        <v>64.67</v>
      </c>
      <c r="G31" s="28">
        <f t="shared" si="0"/>
        <v>64.67</v>
      </c>
      <c r="H31" s="25">
        <v>0</v>
      </c>
      <c r="I31" s="28">
        <f t="shared" si="1"/>
        <v>0</v>
      </c>
    </row>
    <row r="32" spans="1:9" ht="14.25" customHeight="1" x14ac:dyDescent="0.3">
      <c r="A32" s="22" t="s">
        <v>33</v>
      </c>
      <c r="B32" s="22">
        <v>13</v>
      </c>
      <c r="C32" s="22">
        <v>15</v>
      </c>
      <c r="D32" s="22" t="s">
        <v>34</v>
      </c>
      <c r="E32" s="22">
        <v>126</v>
      </c>
      <c r="F32" s="23">
        <v>73.89</v>
      </c>
      <c r="G32" s="24">
        <f t="shared" si="0"/>
        <v>73.89</v>
      </c>
      <c r="H32" s="25">
        <v>0</v>
      </c>
      <c r="I32" s="24">
        <f t="shared" si="1"/>
        <v>0</v>
      </c>
    </row>
    <row r="33" spans="1:9" ht="14.25" customHeight="1" x14ac:dyDescent="0.3">
      <c r="A33" s="26" t="s">
        <v>33</v>
      </c>
      <c r="B33" s="26">
        <v>13</v>
      </c>
      <c r="C33" s="26">
        <v>18</v>
      </c>
      <c r="D33" s="26" t="s">
        <v>34</v>
      </c>
      <c r="E33" s="26">
        <v>126</v>
      </c>
      <c r="F33" s="27">
        <v>82.85</v>
      </c>
      <c r="G33" s="28">
        <f t="shared" si="0"/>
        <v>82.85</v>
      </c>
      <c r="H33" s="25">
        <v>0</v>
      </c>
      <c r="I33" s="28">
        <f t="shared" si="1"/>
        <v>0</v>
      </c>
    </row>
    <row r="34" spans="1:9" ht="14.25" customHeight="1" x14ac:dyDescent="0.3">
      <c r="A34" s="22" t="s">
        <v>33</v>
      </c>
      <c r="B34" s="22">
        <v>13</v>
      </c>
      <c r="C34" s="22">
        <v>22</v>
      </c>
      <c r="D34" s="22" t="s">
        <v>34</v>
      </c>
      <c r="E34" s="22">
        <v>106</v>
      </c>
      <c r="F34" s="23">
        <v>88.68</v>
      </c>
      <c r="G34" s="24">
        <f t="shared" si="0"/>
        <v>88.68</v>
      </c>
      <c r="H34" s="25">
        <v>0</v>
      </c>
      <c r="I34" s="24">
        <f t="shared" si="1"/>
        <v>0</v>
      </c>
    </row>
    <row r="35" spans="1:9" ht="14.25" customHeight="1" x14ac:dyDescent="0.3">
      <c r="A35" s="26" t="s">
        <v>33</v>
      </c>
      <c r="B35" s="26">
        <v>13</v>
      </c>
      <c r="C35" s="26">
        <v>28</v>
      </c>
      <c r="D35" s="26" t="s">
        <v>34</v>
      </c>
      <c r="E35" s="26">
        <v>80</v>
      </c>
      <c r="F35" s="27">
        <v>108.35</v>
      </c>
      <c r="G35" s="28">
        <f t="shared" si="0"/>
        <v>108.35</v>
      </c>
      <c r="H35" s="25">
        <v>0</v>
      </c>
      <c r="I35" s="28">
        <f t="shared" si="1"/>
        <v>0</v>
      </c>
    </row>
    <row r="36" spans="1:9" ht="14.25" customHeight="1" x14ac:dyDescent="0.3">
      <c r="A36" s="22" t="s">
        <v>33</v>
      </c>
      <c r="B36" s="22">
        <v>13</v>
      </c>
      <c r="C36" s="22">
        <v>35</v>
      </c>
      <c r="D36" s="22" t="s">
        <v>34</v>
      </c>
      <c r="E36" s="22">
        <v>78</v>
      </c>
      <c r="F36" s="23">
        <v>121.15</v>
      </c>
      <c r="G36" s="24">
        <f t="shared" si="0"/>
        <v>121.15</v>
      </c>
      <c r="H36" s="25">
        <v>0</v>
      </c>
      <c r="I36" s="24">
        <f t="shared" si="1"/>
        <v>0</v>
      </c>
    </row>
    <row r="37" spans="1:9" ht="14.25" customHeight="1" x14ac:dyDescent="0.3">
      <c r="A37" s="26" t="s">
        <v>33</v>
      </c>
      <c r="B37" s="26">
        <v>13</v>
      </c>
      <c r="C37" s="26">
        <v>42</v>
      </c>
      <c r="D37" s="26" t="s">
        <v>34</v>
      </c>
      <c r="E37" s="26">
        <v>64</v>
      </c>
      <c r="F37" s="27">
        <v>145.34</v>
      </c>
      <c r="G37" s="28">
        <f t="shared" si="0"/>
        <v>145.34</v>
      </c>
      <c r="H37" s="25">
        <v>0</v>
      </c>
      <c r="I37" s="28">
        <f t="shared" si="1"/>
        <v>0</v>
      </c>
    </row>
    <row r="38" spans="1:9" ht="14.25" customHeight="1" x14ac:dyDescent="0.3">
      <c r="A38" s="22" t="s">
        <v>33</v>
      </c>
      <c r="B38" s="22">
        <v>13</v>
      </c>
      <c r="C38" s="22">
        <v>48</v>
      </c>
      <c r="D38" s="22" t="s">
        <v>34</v>
      </c>
      <c r="E38" s="22">
        <v>56</v>
      </c>
      <c r="F38" s="23">
        <v>158.31</v>
      </c>
      <c r="G38" s="24">
        <f t="shared" ref="G38:G69" si="2">ROUND(F38*(1-$B$3/100),2)</f>
        <v>158.31</v>
      </c>
      <c r="H38" s="25">
        <v>0</v>
      </c>
      <c r="I38" s="24">
        <f t="shared" ref="I38:I69" si="3">H38*G38</f>
        <v>0</v>
      </c>
    </row>
    <row r="39" spans="1:9" ht="14.25" customHeight="1" x14ac:dyDescent="0.3">
      <c r="A39" s="26" t="s">
        <v>33</v>
      </c>
      <c r="B39" s="26">
        <v>13</v>
      </c>
      <c r="C39" s="26">
        <v>60</v>
      </c>
      <c r="D39" s="26" t="s">
        <v>34</v>
      </c>
      <c r="E39" s="26">
        <v>44</v>
      </c>
      <c r="F39" s="27">
        <v>202.91</v>
      </c>
      <c r="G39" s="28">
        <f t="shared" si="2"/>
        <v>202.91</v>
      </c>
      <c r="H39" s="25">
        <v>0</v>
      </c>
      <c r="I39" s="28">
        <f t="shared" si="3"/>
        <v>0</v>
      </c>
    </row>
    <row r="40" spans="1:9" ht="14.25" customHeight="1" x14ac:dyDescent="0.3">
      <c r="A40" s="22" t="s">
        <v>33</v>
      </c>
      <c r="B40" s="22">
        <v>13</v>
      </c>
      <c r="C40" s="22">
        <v>76</v>
      </c>
      <c r="D40" s="22" t="s">
        <v>34</v>
      </c>
      <c r="E40" s="22">
        <v>42</v>
      </c>
      <c r="F40" s="23">
        <v>268.67</v>
      </c>
      <c r="G40" s="24">
        <f t="shared" si="2"/>
        <v>268.67</v>
      </c>
      <c r="H40" s="25">
        <v>0</v>
      </c>
      <c r="I40" s="24">
        <f t="shared" si="3"/>
        <v>0</v>
      </c>
    </row>
    <row r="41" spans="1:9" ht="14.25" customHeight="1" x14ac:dyDescent="0.3">
      <c r="A41" s="26" t="s">
        <v>33</v>
      </c>
      <c r="B41" s="26">
        <v>13</v>
      </c>
      <c r="C41" s="26">
        <v>89</v>
      </c>
      <c r="D41" s="26" t="s">
        <v>34</v>
      </c>
      <c r="E41" s="26">
        <v>38</v>
      </c>
      <c r="F41" s="27">
        <v>276.85000000000002</v>
      </c>
      <c r="G41" s="28">
        <f t="shared" si="2"/>
        <v>276.85000000000002</v>
      </c>
      <c r="H41" s="25">
        <v>0</v>
      </c>
      <c r="I41" s="28">
        <f t="shared" si="3"/>
        <v>0</v>
      </c>
    </row>
    <row r="42" spans="1:9" ht="14.25" customHeight="1" x14ac:dyDescent="0.3">
      <c r="A42" s="22" t="s">
        <v>33</v>
      </c>
      <c r="B42" s="22">
        <v>13</v>
      </c>
      <c r="C42" s="22">
        <v>114</v>
      </c>
      <c r="D42" s="22" t="s">
        <v>34</v>
      </c>
      <c r="E42" s="22">
        <v>30</v>
      </c>
      <c r="F42" s="23">
        <v>400.26</v>
      </c>
      <c r="G42" s="24">
        <f t="shared" si="2"/>
        <v>400.26</v>
      </c>
      <c r="H42" s="25">
        <v>0</v>
      </c>
      <c r="I42" s="24">
        <f t="shared" si="3"/>
        <v>0</v>
      </c>
    </row>
    <row r="43" spans="1:9" ht="14.25" customHeight="1" x14ac:dyDescent="0.3">
      <c r="A43" s="26" t="s">
        <v>33</v>
      </c>
      <c r="B43" s="26">
        <v>19</v>
      </c>
      <c r="C43" s="26">
        <v>18</v>
      </c>
      <c r="D43" s="26" t="s">
        <v>34</v>
      </c>
      <c r="E43" s="26">
        <v>72</v>
      </c>
      <c r="F43" s="27">
        <v>153.38999999999999</v>
      </c>
      <c r="G43" s="28">
        <f t="shared" si="2"/>
        <v>153.38999999999999</v>
      </c>
      <c r="H43" s="25">
        <v>0</v>
      </c>
      <c r="I43" s="28">
        <f t="shared" si="3"/>
        <v>0</v>
      </c>
    </row>
    <row r="44" spans="1:9" ht="14.25" customHeight="1" x14ac:dyDescent="0.3">
      <c r="A44" s="22" t="s">
        <v>33</v>
      </c>
      <c r="B44" s="22">
        <v>19</v>
      </c>
      <c r="C44" s="22">
        <v>22</v>
      </c>
      <c r="D44" s="22" t="s">
        <v>34</v>
      </c>
      <c r="E44" s="22">
        <v>68</v>
      </c>
      <c r="F44" s="23">
        <v>164.57</v>
      </c>
      <c r="G44" s="24">
        <f t="shared" si="2"/>
        <v>164.57</v>
      </c>
      <c r="H44" s="25">
        <v>0</v>
      </c>
      <c r="I44" s="24">
        <f t="shared" si="3"/>
        <v>0</v>
      </c>
    </row>
    <row r="45" spans="1:9" ht="14.25" customHeight="1" x14ac:dyDescent="0.3">
      <c r="A45" s="26" t="s">
        <v>33</v>
      </c>
      <c r="B45" s="26">
        <v>19</v>
      </c>
      <c r="C45" s="26">
        <v>28</v>
      </c>
      <c r="D45" s="26" t="s">
        <v>34</v>
      </c>
      <c r="E45" s="26">
        <v>62</v>
      </c>
      <c r="F45" s="27">
        <v>178.96</v>
      </c>
      <c r="G45" s="28">
        <f t="shared" si="2"/>
        <v>178.96</v>
      </c>
      <c r="H45" s="25">
        <v>0</v>
      </c>
      <c r="I45" s="28">
        <f t="shared" si="3"/>
        <v>0</v>
      </c>
    </row>
    <row r="46" spans="1:9" ht="14.25" customHeight="1" x14ac:dyDescent="0.3">
      <c r="A46" s="22" t="s">
        <v>33</v>
      </c>
      <c r="B46" s="22">
        <v>19</v>
      </c>
      <c r="C46" s="22">
        <v>35</v>
      </c>
      <c r="D46" s="22" t="s">
        <v>34</v>
      </c>
      <c r="E46" s="22">
        <v>46</v>
      </c>
      <c r="F46" s="23">
        <v>223.28</v>
      </c>
      <c r="G46" s="24">
        <f t="shared" si="2"/>
        <v>223.28</v>
      </c>
      <c r="H46" s="25">
        <v>0</v>
      </c>
      <c r="I46" s="24">
        <f t="shared" si="3"/>
        <v>0</v>
      </c>
    </row>
    <row r="47" spans="1:9" ht="14.25" customHeight="1" x14ac:dyDescent="0.3">
      <c r="A47" s="26" t="s">
        <v>33</v>
      </c>
      <c r="B47" s="26">
        <v>19</v>
      </c>
      <c r="C47" s="26">
        <v>42</v>
      </c>
      <c r="D47" s="26" t="s">
        <v>34</v>
      </c>
      <c r="E47" s="26">
        <v>42</v>
      </c>
      <c r="F47" s="27">
        <v>244.04</v>
      </c>
      <c r="G47" s="28">
        <f t="shared" si="2"/>
        <v>244.04</v>
      </c>
      <c r="H47" s="25">
        <v>0</v>
      </c>
      <c r="I47" s="28">
        <f t="shared" si="3"/>
        <v>0</v>
      </c>
    </row>
    <row r="48" spans="1:9" ht="14.25" customHeight="1" x14ac:dyDescent="0.3">
      <c r="A48" s="22" t="s">
        <v>33</v>
      </c>
      <c r="B48" s="22">
        <v>19</v>
      </c>
      <c r="C48" s="22">
        <v>48</v>
      </c>
      <c r="D48" s="22" t="s">
        <v>34</v>
      </c>
      <c r="E48" s="22">
        <v>38</v>
      </c>
      <c r="F48" s="23">
        <v>267.29000000000002</v>
      </c>
      <c r="G48" s="24">
        <f t="shared" si="2"/>
        <v>267.29000000000002</v>
      </c>
      <c r="H48" s="25">
        <v>0</v>
      </c>
      <c r="I48" s="24">
        <f t="shared" si="3"/>
        <v>0</v>
      </c>
    </row>
    <row r="49" spans="1:9" ht="14.25" customHeight="1" x14ac:dyDescent="0.3">
      <c r="A49" s="26" t="s">
        <v>33</v>
      </c>
      <c r="B49" s="26">
        <v>19</v>
      </c>
      <c r="C49" s="26">
        <v>60</v>
      </c>
      <c r="D49" s="26" t="s">
        <v>34</v>
      </c>
      <c r="E49" s="26">
        <v>34</v>
      </c>
      <c r="F49" s="27">
        <v>309.75</v>
      </c>
      <c r="G49" s="28">
        <f t="shared" si="2"/>
        <v>309.75</v>
      </c>
      <c r="H49" s="25">
        <v>0</v>
      </c>
      <c r="I49" s="28">
        <f t="shared" si="3"/>
        <v>0</v>
      </c>
    </row>
    <row r="50" spans="1:9" ht="14.25" customHeight="1" x14ac:dyDescent="0.3">
      <c r="A50" s="22" t="s">
        <v>33</v>
      </c>
      <c r="B50" s="22">
        <v>19</v>
      </c>
      <c r="C50" s="22">
        <v>76</v>
      </c>
      <c r="D50" s="22" t="s">
        <v>34</v>
      </c>
      <c r="E50" s="22">
        <v>28</v>
      </c>
      <c r="F50" s="23">
        <v>364.39</v>
      </c>
      <c r="G50" s="24">
        <f t="shared" si="2"/>
        <v>364.39</v>
      </c>
      <c r="H50" s="25">
        <v>0</v>
      </c>
      <c r="I50" s="24">
        <f t="shared" si="3"/>
        <v>0</v>
      </c>
    </row>
    <row r="51" spans="1:9" ht="14.25" customHeight="1" x14ac:dyDescent="0.3">
      <c r="A51" s="26" t="s">
        <v>33</v>
      </c>
      <c r="B51" s="26">
        <v>19</v>
      </c>
      <c r="C51" s="26">
        <v>89</v>
      </c>
      <c r="D51" s="26" t="s">
        <v>34</v>
      </c>
      <c r="E51" s="26">
        <v>24</v>
      </c>
      <c r="F51" s="27">
        <v>445.09</v>
      </c>
      <c r="G51" s="28">
        <f t="shared" si="2"/>
        <v>445.09</v>
      </c>
      <c r="H51" s="25">
        <v>0</v>
      </c>
      <c r="I51" s="28">
        <f t="shared" si="3"/>
        <v>0</v>
      </c>
    </row>
    <row r="52" spans="1:9" ht="14.25" customHeight="1" x14ac:dyDescent="0.3">
      <c r="A52" s="22" t="s">
        <v>33</v>
      </c>
      <c r="B52" s="22">
        <v>19</v>
      </c>
      <c r="C52" s="22">
        <v>114</v>
      </c>
      <c r="D52" s="22" t="s">
        <v>34</v>
      </c>
      <c r="E52" s="22">
        <v>18</v>
      </c>
      <c r="F52" s="23">
        <v>577.96</v>
      </c>
      <c r="G52" s="24">
        <f t="shared" si="2"/>
        <v>577.96</v>
      </c>
      <c r="H52" s="25">
        <v>0</v>
      </c>
      <c r="I52" s="24">
        <f t="shared" si="3"/>
        <v>0</v>
      </c>
    </row>
    <row r="53" spans="1:9" ht="14.25" customHeight="1" x14ac:dyDescent="0.3">
      <c r="A53" s="26" t="s">
        <v>33</v>
      </c>
      <c r="B53" s="26">
        <v>25</v>
      </c>
      <c r="C53" s="26">
        <v>22</v>
      </c>
      <c r="D53" s="26" t="s">
        <v>34</v>
      </c>
      <c r="E53" s="26">
        <v>44</v>
      </c>
      <c r="F53" s="27">
        <v>253.19</v>
      </c>
      <c r="G53" s="28">
        <f t="shared" si="2"/>
        <v>253.19</v>
      </c>
      <c r="H53" s="25">
        <v>0</v>
      </c>
      <c r="I53" s="28">
        <f t="shared" si="3"/>
        <v>0</v>
      </c>
    </row>
    <row r="54" spans="1:9" ht="14.25" customHeight="1" x14ac:dyDescent="0.3">
      <c r="A54" s="22" t="s">
        <v>33</v>
      </c>
      <c r="B54" s="22">
        <v>25</v>
      </c>
      <c r="C54" s="22">
        <v>28</v>
      </c>
      <c r="D54" s="22" t="s">
        <v>34</v>
      </c>
      <c r="E54" s="22">
        <v>40</v>
      </c>
      <c r="F54" s="23">
        <v>276.94</v>
      </c>
      <c r="G54" s="24">
        <f t="shared" si="2"/>
        <v>276.94</v>
      </c>
      <c r="H54" s="25">
        <v>0</v>
      </c>
      <c r="I54" s="24">
        <f t="shared" si="3"/>
        <v>0</v>
      </c>
    </row>
    <row r="55" spans="1:9" ht="14.25" customHeight="1" x14ac:dyDescent="0.3">
      <c r="A55" s="26" t="s">
        <v>33</v>
      </c>
      <c r="B55" s="26">
        <v>25</v>
      </c>
      <c r="C55" s="26">
        <v>35</v>
      </c>
      <c r="D55" s="26" t="s">
        <v>34</v>
      </c>
      <c r="E55" s="26">
        <v>34</v>
      </c>
      <c r="F55" s="27">
        <v>336.48</v>
      </c>
      <c r="G55" s="28">
        <f t="shared" si="2"/>
        <v>336.48</v>
      </c>
      <c r="H55" s="25">
        <v>0</v>
      </c>
      <c r="I55" s="28">
        <f t="shared" si="3"/>
        <v>0</v>
      </c>
    </row>
    <row r="56" spans="1:9" ht="14.25" customHeight="1" x14ac:dyDescent="0.3">
      <c r="A56" s="22" t="s">
        <v>33</v>
      </c>
      <c r="B56" s="22">
        <v>25</v>
      </c>
      <c r="C56" s="22">
        <v>42</v>
      </c>
      <c r="D56" s="22" t="s">
        <v>34</v>
      </c>
      <c r="E56" s="22">
        <v>32</v>
      </c>
      <c r="F56" s="23">
        <v>360.26</v>
      </c>
      <c r="G56" s="24">
        <f t="shared" si="2"/>
        <v>360.26</v>
      </c>
      <c r="H56" s="25">
        <v>0</v>
      </c>
      <c r="I56" s="24">
        <f t="shared" si="3"/>
        <v>0</v>
      </c>
    </row>
    <row r="57" spans="1:9" ht="14.25" customHeight="1" x14ac:dyDescent="0.3">
      <c r="A57" s="26" t="s">
        <v>33</v>
      </c>
      <c r="B57" s="26">
        <v>25</v>
      </c>
      <c r="C57" s="26">
        <v>48</v>
      </c>
      <c r="D57" s="26" t="s">
        <v>34</v>
      </c>
      <c r="E57" s="26">
        <v>26</v>
      </c>
      <c r="F57" s="27">
        <v>432.45</v>
      </c>
      <c r="G57" s="28">
        <f t="shared" si="2"/>
        <v>432.45</v>
      </c>
      <c r="H57" s="25">
        <v>0</v>
      </c>
      <c r="I57" s="28">
        <f t="shared" si="3"/>
        <v>0</v>
      </c>
    </row>
    <row r="58" spans="1:9" ht="14.25" customHeight="1" x14ac:dyDescent="0.3">
      <c r="A58" s="22" t="s">
        <v>33</v>
      </c>
      <c r="B58" s="22">
        <v>25</v>
      </c>
      <c r="C58" s="22">
        <v>60</v>
      </c>
      <c r="D58" s="22" t="s">
        <v>34</v>
      </c>
      <c r="E58" s="22">
        <v>22</v>
      </c>
      <c r="F58" s="23">
        <v>485.79</v>
      </c>
      <c r="G58" s="24">
        <f t="shared" si="2"/>
        <v>485.79</v>
      </c>
      <c r="H58" s="25">
        <v>0</v>
      </c>
      <c r="I58" s="24">
        <f t="shared" si="3"/>
        <v>0</v>
      </c>
    </row>
    <row r="59" spans="1:9" ht="14.25" customHeight="1" x14ac:dyDescent="0.3">
      <c r="A59" s="26" t="s">
        <v>33</v>
      </c>
      <c r="B59" s="26">
        <v>25</v>
      </c>
      <c r="C59" s="26">
        <v>76</v>
      </c>
      <c r="D59" s="26" t="s">
        <v>34</v>
      </c>
      <c r="E59" s="26">
        <v>16</v>
      </c>
      <c r="F59" s="27">
        <v>577.41999999999996</v>
      </c>
      <c r="G59" s="28">
        <f t="shared" si="2"/>
        <v>577.41999999999996</v>
      </c>
      <c r="H59" s="25">
        <v>0</v>
      </c>
      <c r="I59" s="28">
        <f t="shared" si="3"/>
        <v>0</v>
      </c>
    </row>
    <row r="60" spans="1:9" ht="14.25" customHeight="1" x14ac:dyDescent="0.3">
      <c r="A60" s="22" t="s">
        <v>33</v>
      </c>
      <c r="B60" s="22">
        <v>25</v>
      </c>
      <c r="C60" s="22">
        <v>89</v>
      </c>
      <c r="D60" s="22" t="s">
        <v>34</v>
      </c>
      <c r="E60" s="22">
        <v>16</v>
      </c>
      <c r="F60" s="23">
        <v>621.22</v>
      </c>
      <c r="G60" s="24">
        <f t="shared" si="2"/>
        <v>621.22</v>
      </c>
      <c r="H60" s="25">
        <v>0</v>
      </c>
      <c r="I60" s="24">
        <f t="shared" si="3"/>
        <v>0</v>
      </c>
    </row>
    <row r="61" spans="1:9" ht="14.25" customHeight="1" x14ac:dyDescent="0.3">
      <c r="A61" s="26" t="s">
        <v>33</v>
      </c>
      <c r="B61" s="26">
        <v>25</v>
      </c>
      <c r="C61" s="26">
        <v>114</v>
      </c>
      <c r="D61" s="26" t="s">
        <v>34</v>
      </c>
      <c r="E61" s="26">
        <v>14</v>
      </c>
      <c r="F61" s="27">
        <v>851.14</v>
      </c>
      <c r="G61" s="28">
        <f t="shared" si="2"/>
        <v>851.14</v>
      </c>
      <c r="H61" s="25">
        <v>0</v>
      </c>
      <c r="I61" s="28">
        <f t="shared" si="3"/>
        <v>0</v>
      </c>
    </row>
    <row r="62" spans="1:9" ht="14.25" customHeight="1" x14ac:dyDescent="0.3">
      <c r="A62" s="22" t="s">
        <v>33</v>
      </c>
      <c r="B62" s="22">
        <v>32</v>
      </c>
      <c r="C62" s="22">
        <v>35</v>
      </c>
      <c r="D62" s="22" t="s">
        <v>34</v>
      </c>
      <c r="E62" s="22">
        <v>26</v>
      </c>
      <c r="F62" s="23">
        <v>488.49</v>
      </c>
      <c r="G62" s="24">
        <f t="shared" si="2"/>
        <v>488.49</v>
      </c>
      <c r="H62" s="25">
        <v>0</v>
      </c>
      <c r="I62" s="24">
        <f t="shared" si="3"/>
        <v>0</v>
      </c>
    </row>
    <row r="63" spans="1:9" ht="14.25" customHeight="1" x14ac:dyDescent="0.3">
      <c r="A63" s="26" t="s">
        <v>33</v>
      </c>
      <c r="B63" s="26">
        <v>32</v>
      </c>
      <c r="C63" s="26">
        <v>42</v>
      </c>
      <c r="D63" s="26" t="s">
        <v>34</v>
      </c>
      <c r="E63" s="26">
        <v>20</v>
      </c>
      <c r="F63" s="27">
        <v>546.54</v>
      </c>
      <c r="G63" s="28">
        <f t="shared" si="2"/>
        <v>546.54</v>
      </c>
      <c r="H63" s="25">
        <v>0</v>
      </c>
      <c r="I63" s="28">
        <f t="shared" si="3"/>
        <v>0</v>
      </c>
    </row>
    <row r="64" spans="1:9" ht="14.25" customHeight="1" x14ac:dyDescent="0.3">
      <c r="A64" s="22" t="s">
        <v>33</v>
      </c>
      <c r="B64" s="22">
        <v>32</v>
      </c>
      <c r="C64" s="22">
        <v>48</v>
      </c>
      <c r="D64" s="22" t="s">
        <v>34</v>
      </c>
      <c r="E64" s="22">
        <v>18</v>
      </c>
      <c r="F64" s="23">
        <v>616.74</v>
      </c>
      <c r="G64" s="24">
        <f t="shared" si="2"/>
        <v>616.74</v>
      </c>
      <c r="H64" s="25">
        <v>0</v>
      </c>
      <c r="I64" s="24">
        <f t="shared" si="3"/>
        <v>0</v>
      </c>
    </row>
    <row r="65" spans="1:9" ht="14.25" customHeight="1" x14ac:dyDescent="0.3">
      <c r="A65" s="26" t="s">
        <v>33</v>
      </c>
      <c r="B65" s="26">
        <v>32</v>
      </c>
      <c r="C65" s="26">
        <v>60</v>
      </c>
      <c r="D65" s="26" t="s">
        <v>34</v>
      </c>
      <c r="E65" s="26">
        <v>18</v>
      </c>
      <c r="F65" s="27">
        <v>760.24</v>
      </c>
      <c r="G65" s="28">
        <f t="shared" si="2"/>
        <v>760.24</v>
      </c>
      <c r="H65" s="25">
        <v>0</v>
      </c>
      <c r="I65" s="28">
        <f t="shared" si="3"/>
        <v>0</v>
      </c>
    </row>
    <row r="66" spans="1:9" ht="14.25" customHeight="1" x14ac:dyDescent="0.3">
      <c r="A66" s="22" t="s">
        <v>33</v>
      </c>
      <c r="B66" s="22">
        <v>32</v>
      </c>
      <c r="C66" s="22">
        <v>76</v>
      </c>
      <c r="D66" s="22" t="s">
        <v>34</v>
      </c>
      <c r="E66" s="22">
        <v>14</v>
      </c>
      <c r="F66" s="23">
        <v>898.43</v>
      </c>
      <c r="G66" s="24">
        <f t="shared" si="2"/>
        <v>898.43</v>
      </c>
      <c r="H66" s="25">
        <v>0</v>
      </c>
      <c r="I66" s="24">
        <f t="shared" si="3"/>
        <v>0</v>
      </c>
    </row>
    <row r="67" spans="1:9" ht="14.25" customHeight="1" x14ac:dyDescent="0.3">
      <c r="A67" s="26" t="s">
        <v>33</v>
      </c>
      <c r="B67" s="26">
        <v>32</v>
      </c>
      <c r="C67" s="26">
        <v>89</v>
      </c>
      <c r="D67" s="26" t="s">
        <v>34</v>
      </c>
      <c r="E67" s="26">
        <v>12</v>
      </c>
      <c r="F67" s="27">
        <v>968.6</v>
      </c>
      <c r="G67" s="28">
        <f t="shared" si="2"/>
        <v>968.6</v>
      </c>
      <c r="H67" s="25">
        <v>0</v>
      </c>
      <c r="I67" s="28">
        <f t="shared" si="3"/>
        <v>0</v>
      </c>
    </row>
    <row r="68" spans="1:9" ht="14.25" customHeight="1" x14ac:dyDescent="0.3">
      <c r="A68" s="22" t="s">
        <v>33</v>
      </c>
      <c r="B68" s="22">
        <v>32</v>
      </c>
      <c r="C68" s="22">
        <v>114</v>
      </c>
      <c r="D68" s="22" t="s">
        <v>34</v>
      </c>
      <c r="E68" s="22">
        <v>10</v>
      </c>
      <c r="F68" s="23">
        <v>1183.1300000000001</v>
      </c>
      <c r="G68" s="24">
        <f t="shared" si="2"/>
        <v>1183.1300000000001</v>
      </c>
      <c r="H68" s="25">
        <v>0</v>
      </c>
      <c r="I68" s="24">
        <f t="shared" si="3"/>
        <v>0</v>
      </c>
    </row>
    <row r="69" spans="1:9" ht="14.25" customHeight="1" x14ac:dyDescent="0.3">
      <c r="A69" s="29"/>
      <c r="B69" s="29"/>
      <c r="C69" s="29"/>
      <c r="D69" s="29"/>
      <c r="E69" s="29"/>
      <c r="F69" s="29"/>
      <c r="G69" s="29"/>
      <c r="H69" s="30" t="s">
        <v>35</v>
      </c>
      <c r="I69" s="31">
        <f>SUM(I6:I68)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6"/>
  <sheetViews>
    <sheetView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2" customWidth="1"/>
    <col min="2" max="9" width="15" customWidth="1"/>
  </cols>
  <sheetData>
    <row r="1" spans="1:9" ht="17.25" customHeight="1" x14ac:dyDescent="0.3">
      <c r="A1" s="17" t="s">
        <v>36</v>
      </c>
    </row>
    <row r="2" spans="1:9" ht="14.25" customHeight="1" x14ac:dyDescent="0.3">
      <c r="A2" s="18" t="s">
        <v>21</v>
      </c>
    </row>
    <row r="3" spans="1:9" ht="15" customHeight="1" x14ac:dyDescent="0.3">
      <c r="A3" s="19" t="s">
        <v>22</v>
      </c>
      <c r="B3" s="20">
        <v>0</v>
      </c>
      <c r="C3" s="18" t="s">
        <v>23</v>
      </c>
    </row>
    <row r="5" spans="1:9" ht="27" customHeight="1" x14ac:dyDescent="0.3">
      <c r="A5" s="21" t="s">
        <v>24</v>
      </c>
      <c r="B5" s="21" t="s">
        <v>25</v>
      </c>
      <c r="C5" s="21" t="s">
        <v>26</v>
      </c>
      <c r="D5" s="21" t="s">
        <v>27</v>
      </c>
      <c r="E5" s="21" t="s">
        <v>28</v>
      </c>
      <c r="F5" s="21" t="s">
        <v>29</v>
      </c>
      <c r="G5" s="21" t="s">
        <v>30</v>
      </c>
      <c r="H5" s="21" t="s">
        <v>31</v>
      </c>
      <c r="I5" s="21" t="s">
        <v>32</v>
      </c>
    </row>
    <row r="6" spans="1:9" ht="14.25" customHeight="1" x14ac:dyDescent="0.3">
      <c r="A6" s="22" t="s">
        <v>37</v>
      </c>
      <c r="B6" s="22"/>
      <c r="C6" s="22">
        <v>6</v>
      </c>
      <c r="D6" s="22" t="s">
        <v>34</v>
      </c>
      <c r="E6" s="22">
        <v>500</v>
      </c>
      <c r="F6" s="23">
        <v>32.15</v>
      </c>
      <c r="G6" s="24">
        <f t="shared" ref="G6:G37" si="0">ROUND(F6*(1-$B$3/100),2)</f>
        <v>32.15</v>
      </c>
      <c r="H6" s="25">
        <v>0</v>
      </c>
      <c r="I6" s="24">
        <f t="shared" ref="I6:I37" si="1">H6*G6</f>
        <v>0</v>
      </c>
    </row>
    <row r="7" spans="1:9" ht="14.25" customHeight="1" x14ac:dyDescent="0.3">
      <c r="A7" s="26" t="s">
        <v>37</v>
      </c>
      <c r="B7" s="26"/>
      <c r="C7" s="26">
        <v>10</v>
      </c>
      <c r="D7" s="26" t="s">
        <v>34</v>
      </c>
      <c r="E7" s="26">
        <v>430</v>
      </c>
      <c r="F7" s="27">
        <v>35.29</v>
      </c>
      <c r="G7" s="28">
        <f t="shared" si="0"/>
        <v>35.29</v>
      </c>
      <c r="H7" s="25">
        <v>0</v>
      </c>
      <c r="I7" s="28">
        <f t="shared" si="1"/>
        <v>0</v>
      </c>
    </row>
    <row r="8" spans="1:9" ht="14.25" customHeight="1" x14ac:dyDescent="0.3">
      <c r="A8" s="22" t="s">
        <v>37</v>
      </c>
      <c r="B8" s="22"/>
      <c r="C8" s="22">
        <v>12</v>
      </c>
      <c r="D8" s="22" t="s">
        <v>34</v>
      </c>
      <c r="E8" s="22">
        <v>350</v>
      </c>
      <c r="F8" s="23">
        <v>41.38</v>
      </c>
      <c r="G8" s="24">
        <f t="shared" si="0"/>
        <v>41.38</v>
      </c>
      <c r="H8" s="25">
        <v>0</v>
      </c>
      <c r="I8" s="24">
        <f t="shared" si="1"/>
        <v>0</v>
      </c>
    </row>
    <row r="9" spans="1:9" ht="14.25" customHeight="1" x14ac:dyDescent="0.3">
      <c r="A9" s="26" t="s">
        <v>37</v>
      </c>
      <c r="B9" s="26"/>
      <c r="C9" s="26">
        <v>15</v>
      </c>
      <c r="D9" s="26" t="s">
        <v>34</v>
      </c>
      <c r="E9" s="26">
        <v>300</v>
      </c>
      <c r="F9" s="27">
        <v>42.07</v>
      </c>
      <c r="G9" s="28">
        <f t="shared" si="0"/>
        <v>42.07</v>
      </c>
      <c r="H9" s="25">
        <v>0</v>
      </c>
      <c r="I9" s="28">
        <f t="shared" si="1"/>
        <v>0</v>
      </c>
    </row>
    <row r="10" spans="1:9" ht="14.25" customHeight="1" x14ac:dyDescent="0.3">
      <c r="A10" s="22" t="s">
        <v>37</v>
      </c>
      <c r="B10" s="22"/>
      <c r="C10" s="22">
        <v>18</v>
      </c>
      <c r="D10" s="22" t="s">
        <v>34</v>
      </c>
      <c r="E10" s="22">
        <v>280</v>
      </c>
      <c r="F10" s="23">
        <v>47.74</v>
      </c>
      <c r="G10" s="24">
        <f t="shared" si="0"/>
        <v>47.74</v>
      </c>
      <c r="H10" s="25">
        <v>0</v>
      </c>
      <c r="I10" s="24">
        <f t="shared" si="1"/>
        <v>0</v>
      </c>
    </row>
    <row r="11" spans="1:9" ht="14.25" customHeight="1" x14ac:dyDescent="0.3">
      <c r="A11" s="26" t="s">
        <v>37</v>
      </c>
      <c r="B11" s="26">
        <v>6</v>
      </c>
      <c r="C11" s="26">
        <v>6</v>
      </c>
      <c r="D11" s="26" t="s">
        <v>34</v>
      </c>
      <c r="E11" s="26">
        <v>330</v>
      </c>
      <c r="F11" s="27">
        <v>54.92</v>
      </c>
      <c r="G11" s="28">
        <f t="shared" si="0"/>
        <v>54.92</v>
      </c>
      <c r="H11" s="25">
        <v>0</v>
      </c>
      <c r="I11" s="28">
        <f t="shared" si="1"/>
        <v>0</v>
      </c>
    </row>
    <row r="12" spans="1:9" ht="14.25" customHeight="1" x14ac:dyDescent="0.3">
      <c r="A12" s="22" t="s">
        <v>37</v>
      </c>
      <c r="B12" s="22">
        <v>6</v>
      </c>
      <c r="C12" s="22">
        <v>8</v>
      </c>
      <c r="D12" s="22" t="s">
        <v>34</v>
      </c>
      <c r="E12" s="22">
        <v>300</v>
      </c>
      <c r="F12" s="23">
        <v>55.36</v>
      </c>
      <c r="G12" s="24">
        <f t="shared" si="0"/>
        <v>55.36</v>
      </c>
      <c r="H12" s="25">
        <v>0</v>
      </c>
      <c r="I12" s="24">
        <f t="shared" si="1"/>
        <v>0</v>
      </c>
    </row>
    <row r="13" spans="1:9" ht="14.25" customHeight="1" x14ac:dyDescent="0.3">
      <c r="A13" s="26" t="s">
        <v>37</v>
      </c>
      <c r="B13" s="26">
        <v>6</v>
      </c>
      <c r="C13" s="26">
        <v>10</v>
      </c>
      <c r="D13" s="26" t="s">
        <v>34</v>
      </c>
      <c r="E13" s="26">
        <v>290</v>
      </c>
      <c r="F13" s="27">
        <v>58.19</v>
      </c>
      <c r="G13" s="28">
        <f t="shared" si="0"/>
        <v>58.19</v>
      </c>
      <c r="H13" s="25">
        <v>0</v>
      </c>
      <c r="I13" s="28">
        <f t="shared" si="1"/>
        <v>0</v>
      </c>
    </row>
    <row r="14" spans="1:9" ht="14.25" customHeight="1" x14ac:dyDescent="0.3">
      <c r="A14" s="22" t="s">
        <v>37</v>
      </c>
      <c r="B14" s="22">
        <v>6</v>
      </c>
      <c r="C14" s="22">
        <v>12</v>
      </c>
      <c r="D14" s="22" t="s">
        <v>34</v>
      </c>
      <c r="E14" s="22">
        <v>250</v>
      </c>
      <c r="F14" s="23">
        <v>64.31</v>
      </c>
      <c r="G14" s="24">
        <f t="shared" si="0"/>
        <v>64.31</v>
      </c>
      <c r="H14" s="25">
        <v>0</v>
      </c>
      <c r="I14" s="24">
        <f t="shared" si="1"/>
        <v>0</v>
      </c>
    </row>
    <row r="15" spans="1:9" ht="14.25" customHeight="1" x14ac:dyDescent="0.3">
      <c r="A15" s="26" t="s">
        <v>37</v>
      </c>
      <c r="B15" s="26">
        <v>6</v>
      </c>
      <c r="C15" s="26">
        <v>15</v>
      </c>
      <c r="D15" s="26" t="s">
        <v>34</v>
      </c>
      <c r="E15" s="26">
        <v>212</v>
      </c>
      <c r="F15" s="27">
        <v>68.010000000000005</v>
      </c>
      <c r="G15" s="28">
        <f t="shared" si="0"/>
        <v>68.010000000000005</v>
      </c>
      <c r="H15" s="25">
        <v>0</v>
      </c>
      <c r="I15" s="28">
        <f t="shared" si="1"/>
        <v>0</v>
      </c>
    </row>
    <row r="16" spans="1:9" ht="14.25" customHeight="1" x14ac:dyDescent="0.3">
      <c r="A16" s="22" t="s">
        <v>37</v>
      </c>
      <c r="B16" s="22">
        <v>6</v>
      </c>
      <c r="C16" s="22">
        <v>18</v>
      </c>
      <c r="D16" s="22" t="s">
        <v>34</v>
      </c>
      <c r="E16" s="22">
        <v>160</v>
      </c>
      <c r="F16" s="23">
        <v>75.56</v>
      </c>
      <c r="G16" s="24">
        <f t="shared" si="0"/>
        <v>75.56</v>
      </c>
      <c r="H16" s="25">
        <v>0</v>
      </c>
      <c r="I16" s="24">
        <f t="shared" si="1"/>
        <v>0</v>
      </c>
    </row>
    <row r="17" spans="1:9" ht="14.25" customHeight="1" x14ac:dyDescent="0.3">
      <c r="A17" s="26" t="s">
        <v>37</v>
      </c>
      <c r="B17" s="26">
        <v>6</v>
      </c>
      <c r="C17" s="26">
        <v>22</v>
      </c>
      <c r="D17" s="26" t="s">
        <v>34</v>
      </c>
      <c r="E17" s="26">
        <v>216</v>
      </c>
      <c r="F17" s="27">
        <v>49.28</v>
      </c>
      <c r="G17" s="28">
        <f t="shared" si="0"/>
        <v>49.28</v>
      </c>
      <c r="H17" s="25">
        <v>0</v>
      </c>
      <c r="I17" s="28">
        <f t="shared" si="1"/>
        <v>0</v>
      </c>
    </row>
    <row r="18" spans="1:9" ht="14.25" customHeight="1" x14ac:dyDescent="0.3">
      <c r="A18" s="22" t="s">
        <v>37</v>
      </c>
      <c r="B18" s="22">
        <v>6</v>
      </c>
      <c r="C18" s="22">
        <v>22</v>
      </c>
      <c r="D18" s="22" t="s">
        <v>34</v>
      </c>
      <c r="E18" s="22">
        <v>140</v>
      </c>
      <c r="F18" s="23">
        <v>79.52</v>
      </c>
      <c r="G18" s="24">
        <f t="shared" si="0"/>
        <v>79.52</v>
      </c>
      <c r="H18" s="25">
        <v>0</v>
      </c>
      <c r="I18" s="24">
        <f t="shared" si="1"/>
        <v>0</v>
      </c>
    </row>
    <row r="19" spans="1:9" ht="14.25" customHeight="1" x14ac:dyDescent="0.3">
      <c r="A19" s="26" t="s">
        <v>37</v>
      </c>
      <c r="B19" s="26">
        <v>6</v>
      </c>
      <c r="C19" s="26">
        <v>28</v>
      </c>
      <c r="D19" s="26" t="s">
        <v>34</v>
      </c>
      <c r="E19" s="26">
        <v>150</v>
      </c>
      <c r="F19" s="27">
        <v>62.88</v>
      </c>
      <c r="G19" s="28">
        <f t="shared" si="0"/>
        <v>62.88</v>
      </c>
      <c r="H19" s="25">
        <v>0</v>
      </c>
      <c r="I19" s="28">
        <f t="shared" si="1"/>
        <v>0</v>
      </c>
    </row>
    <row r="20" spans="1:9" ht="14.25" customHeight="1" x14ac:dyDescent="0.3">
      <c r="A20" s="22" t="s">
        <v>37</v>
      </c>
      <c r="B20" s="22">
        <v>6</v>
      </c>
      <c r="C20" s="22">
        <v>35</v>
      </c>
      <c r="D20" s="22" t="s">
        <v>34</v>
      </c>
      <c r="E20" s="22">
        <v>120</v>
      </c>
      <c r="F20" s="23">
        <v>75.94</v>
      </c>
      <c r="G20" s="24">
        <f t="shared" si="0"/>
        <v>75.94</v>
      </c>
      <c r="H20" s="25">
        <v>0</v>
      </c>
      <c r="I20" s="24">
        <f t="shared" si="1"/>
        <v>0</v>
      </c>
    </row>
    <row r="21" spans="1:9" ht="14.25" customHeight="1" x14ac:dyDescent="0.3">
      <c r="A21" s="26" t="s">
        <v>37</v>
      </c>
      <c r="B21" s="26">
        <v>9</v>
      </c>
      <c r="C21" s="26">
        <v>10</v>
      </c>
      <c r="D21" s="26" t="s">
        <v>34</v>
      </c>
      <c r="E21" s="26">
        <v>190</v>
      </c>
      <c r="F21" s="27">
        <v>68.81</v>
      </c>
      <c r="G21" s="28">
        <f t="shared" si="0"/>
        <v>68.81</v>
      </c>
      <c r="H21" s="25">
        <v>0</v>
      </c>
      <c r="I21" s="28">
        <f t="shared" si="1"/>
        <v>0</v>
      </c>
    </row>
    <row r="22" spans="1:9" ht="14.25" customHeight="1" x14ac:dyDescent="0.3">
      <c r="A22" s="22" t="s">
        <v>37</v>
      </c>
      <c r="B22" s="22">
        <v>9</v>
      </c>
      <c r="C22" s="22">
        <v>12</v>
      </c>
      <c r="D22" s="22" t="s">
        <v>34</v>
      </c>
      <c r="E22" s="22">
        <v>172</v>
      </c>
      <c r="F22" s="23">
        <v>74.930000000000007</v>
      </c>
      <c r="G22" s="24">
        <f t="shared" si="0"/>
        <v>74.930000000000007</v>
      </c>
      <c r="H22" s="25">
        <v>0</v>
      </c>
      <c r="I22" s="24">
        <f t="shared" si="1"/>
        <v>0</v>
      </c>
    </row>
    <row r="23" spans="1:9" ht="14.25" customHeight="1" x14ac:dyDescent="0.3">
      <c r="A23" s="26" t="s">
        <v>37</v>
      </c>
      <c r="B23" s="26">
        <v>9</v>
      </c>
      <c r="C23" s="26">
        <v>15</v>
      </c>
      <c r="D23" s="26" t="s">
        <v>34</v>
      </c>
      <c r="E23" s="26">
        <v>140</v>
      </c>
      <c r="F23" s="27">
        <v>84.84</v>
      </c>
      <c r="G23" s="28">
        <f t="shared" si="0"/>
        <v>84.84</v>
      </c>
      <c r="H23" s="25">
        <v>0</v>
      </c>
      <c r="I23" s="28">
        <f t="shared" si="1"/>
        <v>0</v>
      </c>
    </row>
    <row r="24" spans="1:9" ht="14.25" customHeight="1" x14ac:dyDescent="0.3">
      <c r="A24" s="22" t="s">
        <v>37</v>
      </c>
      <c r="B24" s="22">
        <v>9</v>
      </c>
      <c r="C24" s="22">
        <v>18</v>
      </c>
      <c r="D24" s="22" t="s">
        <v>34</v>
      </c>
      <c r="E24" s="22">
        <v>130</v>
      </c>
      <c r="F24" s="23">
        <v>90.95</v>
      </c>
      <c r="G24" s="24">
        <f t="shared" si="0"/>
        <v>90.95</v>
      </c>
      <c r="H24" s="25">
        <v>0</v>
      </c>
      <c r="I24" s="24">
        <f t="shared" si="1"/>
        <v>0</v>
      </c>
    </row>
    <row r="25" spans="1:9" ht="14.25" customHeight="1" x14ac:dyDescent="0.3">
      <c r="A25" s="26" t="s">
        <v>37</v>
      </c>
      <c r="B25" s="26">
        <v>9</v>
      </c>
      <c r="C25" s="26">
        <v>22</v>
      </c>
      <c r="D25" s="26" t="s">
        <v>34</v>
      </c>
      <c r="E25" s="26">
        <v>98</v>
      </c>
      <c r="F25" s="27">
        <v>94.61</v>
      </c>
      <c r="G25" s="28">
        <f t="shared" si="0"/>
        <v>94.61</v>
      </c>
      <c r="H25" s="25">
        <v>0</v>
      </c>
      <c r="I25" s="28">
        <f t="shared" si="1"/>
        <v>0</v>
      </c>
    </row>
    <row r="26" spans="1:9" ht="14.25" customHeight="1" x14ac:dyDescent="0.3">
      <c r="A26" s="22" t="s">
        <v>37</v>
      </c>
      <c r="B26" s="22">
        <v>9</v>
      </c>
      <c r="C26" s="22">
        <v>28</v>
      </c>
      <c r="D26" s="22" t="s">
        <v>34</v>
      </c>
      <c r="E26" s="22">
        <v>124</v>
      </c>
      <c r="F26" s="23">
        <v>107.45</v>
      </c>
      <c r="G26" s="24">
        <f t="shared" si="0"/>
        <v>107.45</v>
      </c>
      <c r="H26" s="25">
        <v>0</v>
      </c>
      <c r="I26" s="24">
        <f t="shared" si="1"/>
        <v>0</v>
      </c>
    </row>
    <row r="27" spans="1:9" ht="14.25" customHeight="1" x14ac:dyDescent="0.3">
      <c r="A27" s="26" t="s">
        <v>37</v>
      </c>
      <c r="B27" s="26">
        <v>9</v>
      </c>
      <c r="C27" s="26">
        <v>28</v>
      </c>
      <c r="D27" s="26" t="s">
        <v>34</v>
      </c>
      <c r="E27" s="26">
        <v>86</v>
      </c>
      <c r="F27" s="27">
        <v>115.29</v>
      </c>
      <c r="G27" s="28">
        <f t="shared" si="0"/>
        <v>115.29</v>
      </c>
      <c r="H27" s="25">
        <v>0</v>
      </c>
      <c r="I27" s="28">
        <f t="shared" si="1"/>
        <v>0</v>
      </c>
    </row>
    <row r="28" spans="1:9" ht="14.25" customHeight="1" x14ac:dyDescent="0.3">
      <c r="A28" s="22" t="s">
        <v>37</v>
      </c>
      <c r="B28" s="22">
        <v>9</v>
      </c>
      <c r="C28" s="22">
        <v>35</v>
      </c>
      <c r="D28" s="22" t="s">
        <v>34</v>
      </c>
      <c r="E28" s="22">
        <v>92</v>
      </c>
      <c r="F28" s="23">
        <v>124.82</v>
      </c>
      <c r="G28" s="24">
        <f t="shared" si="0"/>
        <v>124.82</v>
      </c>
      <c r="H28" s="25">
        <v>0</v>
      </c>
      <c r="I28" s="24">
        <f t="shared" si="1"/>
        <v>0</v>
      </c>
    </row>
    <row r="29" spans="1:9" ht="14.25" customHeight="1" x14ac:dyDescent="0.3">
      <c r="A29" s="26" t="s">
        <v>37</v>
      </c>
      <c r="B29" s="26">
        <v>9</v>
      </c>
      <c r="C29" s="26">
        <v>35</v>
      </c>
      <c r="D29" s="26" t="s">
        <v>34</v>
      </c>
      <c r="E29" s="26">
        <v>76</v>
      </c>
      <c r="F29" s="27">
        <v>133.47</v>
      </c>
      <c r="G29" s="28">
        <f t="shared" si="0"/>
        <v>133.47</v>
      </c>
      <c r="H29" s="25">
        <v>0</v>
      </c>
      <c r="I29" s="28">
        <f t="shared" si="1"/>
        <v>0</v>
      </c>
    </row>
    <row r="30" spans="1:9" ht="14.25" customHeight="1" x14ac:dyDescent="0.3">
      <c r="A30" s="22" t="s">
        <v>37</v>
      </c>
      <c r="B30" s="22">
        <v>9</v>
      </c>
      <c r="C30" s="22">
        <v>42</v>
      </c>
      <c r="D30" s="22" t="s">
        <v>34</v>
      </c>
      <c r="E30" s="22">
        <v>70</v>
      </c>
      <c r="F30" s="23">
        <v>137.77000000000001</v>
      </c>
      <c r="G30" s="24">
        <f t="shared" si="0"/>
        <v>137.77000000000001</v>
      </c>
      <c r="H30" s="25">
        <v>0</v>
      </c>
      <c r="I30" s="24">
        <f t="shared" si="1"/>
        <v>0</v>
      </c>
    </row>
    <row r="31" spans="1:9" ht="14.25" customHeight="1" x14ac:dyDescent="0.3">
      <c r="A31" s="26" t="s">
        <v>37</v>
      </c>
      <c r="B31" s="26">
        <v>9</v>
      </c>
      <c r="C31" s="26">
        <v>42</v>
      </c>
      <c r="D31" s="26" t="s">
        <v>34</v>
      </c>
      <c r="E31" s="26">
        <v>56</v>
      </c>
      <c r="F31" s="27">
        <v>156.26</v>
      </c>
      <c r="G31" s="28">
        <f t="shared" si="0"/>
        <v>156.26</v>
      </c>
      <c r="H31" s="25">
        <v>0</v>
      </c>
      <c r="I31" s="28">
        <f t="shared" si="1"/>
        <v>0</v>
      </c>
    </row>
    <row r="32" spans="1:9" ht="14.25" customHeight="1" x14ac:dyDescent="0.3">
      <c r="A32" s="22" t="s">
        <v>37</v>
      </c>
      <c r="B32" s="22">
        <v>9</v>
      </c>
      <c r="C32" s="22">
        <v>48</v>
      </c>
      <c r="D32" s="22" t="s">
        <v>34</v>
      </c>
      <c r="E32" s="22">
        <v>60</v>
      </c>
      <c r="F32" s="23">
        <v>154.53</v>
      </c>
      <c r="G32" s="24">
        <f t="shared" si="0"/>
        <v>154.53</v>
      </c>
      <c r="H32" s="25">
        <v>0</v>
      </c>
      <c r="I32" s="24">
        <f t="shared" si="1"/>
        <v>0</v>
      </c>
    </row>
    <row r="33" spans="1:9" ht="14.25" customHeight="1" x14ac:dyDescent="0.3">
      <c r="A33" s="26" t="s">
        <v>37</v>
      </c>
      <c r="B33" s="26">
        <v>9</v>
      </c>
      <c r="C33" s="26">
        <v>48</v>
      </c>
      <c r="D33" s="26" t="s">
        <v>34</v>
      </c>
      <c r="E33" s="26">
        <v>48</v>
      </c>
      <c r="F33" s="27">
        <v>180.53</v>
      </c>
      <c r="G33" s="28">
        <f t="shared" si="0"/>
        <v>180.53</v>
      </c>
      <c r="H33" s="25">
        <v>0</v>
      </c>
      <c r="I33" s="28">
        <f t="shared" si="1"/>
        <v>0</v>
      </c>
    </row>
    <row r="34" spans="1:9" ht="14.25" customHeight="1" x14ac:dyDescent="0.3">
      <c r="A34" s="22" t="s">
        <v>37</v>
      </c>
      <c r="B34" s="22">
        <v>9</v>
      </c>
      <c r="C34" s="22">
        <v>54</v>
      </c>
      <c r="D34" s="22" t="s">
        <v>34</v>
      </c>
      <c r="E34" s="22">
        <v>60</v>
      </c>
      <c r="F34" s="23">
        <v>194.41</v>
      </c>
      <c r="G34" s="24">
        <f t="shared" si="0"/>
        <v>194.41</v>
      </c>
      <c r="H34" s="25">
        <v>0</v>
      </c>
      <c r="I34" s="24">
        <f t="shared" si="1"/>
        <v>0</v>
      </c>
    </row>
    <row r="35" spans="1:9" ht="14.25" customHeight="1" x14ac:dyDescent="0.3">
      <c r="A35" s="26" t="s">
        <v>37</v>
      </c>
      <c r="B35" s="26">
        <v>9</v>
      </c>
      <c r="C35" s="26">
        <v>54</v>
      </c>
      <c r="D35" s="26" t="s">
        <v>34</v>
      </c>
      <c r="E35" s="26">
        <v>46</v>
      </c>
      <c r="F35" s="27">
        <v>223.06</v>
      </c>
      <c r="G35" s="28">
        <f t="shared" si="0"/>
        <v>223.06</v>
      </c>
      <c r="H35" s="25">
        <v>0</v>
      </c>
      <c r="I35" s="28">
        <f t="shared" si="1"/>
        <v>0</v>
      </c>
    </row>
    <row r="36" spans="1:9" ht="14.25" customHeight="1" x14ac:dyDescent="0.3">
      <c r="A36" s="22" t="s">
        <v>37</v>
      </c>
      <c r="B36" s="22">
        <v>9</v>
      </c>
      <c r="C36" s="22">
        <v>60</v>
      </c>
      <c r="D36" s="22" t="s">
        <v>34</v>
      </c>
      <c r="E36" s="22">
        <v>60</v>
      </c>
      <c r="F36" s="23">
        <v>205.04</v>
      </c>
      <c r="G36" s="24">
        <f t="shared" si="0"/>
        <v>205.04</v>
      </c>
      <c r="H36" s="25">
        <v>0</v>
      </c>
      <c r="I36" s="24">
        <f t="shared" si="1"/>
        <v>0</v>
      </c>
    </row>
    <row r="37" spans="1:9" ht="14.25" customHeight="1" x14ac:dyDescent="0.3">
      <c r="A37" s="26" t="s">
        <v>37</v>
      </c>
      <c r="B37" s="26">
        <v>9</v>
      </c>
      <c r="C37" s="26">
        <v>64</v>
      </c>
      <c r="D37" s="26" t="s">
        <v>34</v>
      </c>
      <c r="E37" s="26">
        <v>54</v>
      </c>
      <c r="F37" s="27">
        <v>234.32</v>
      </c>
      <c r="G37" s="28">
        <f t="shared" si="0"/>
        <v>234.32</v>
      </c>
      <c r="H37" s="25">
        <v>0</v>
      </c>
      <c r="I37" s="28">
        <f t="shared" si="1"/>
        <v>0</v>
      </c>
    </row>
    <row r="38" spans="1:9" ht="14.25" customHeight="1" x14ac:dyDescent="0.3">
      <c r="A38" s="22" t="s">
        <v>37</v>
      </c>
      <c r="B38" s="22">
        <v>9</v>
      </c>
      <c r="C38" s="22">
        <v>70</v>
      </c>
      <c r="D38" s="22" t="s">
        <v>34</v>
      </c>
      <c r="E38" s="22">
        <v>40</v>
      </c>
      <c r="F38" s="23">
        <v>273</v>
      </c>
      <c r="G38" s="24">
        <f t="shared" ref="G38:G69" si="2">ROUND(F38*(1-$B$3/100),2)</f>
        <v>273</v>
      </c>
      <c r="H38" s="25">
        <v>0</v>
      </c>
      <c r="I38" s="24">
        <f t="shared" ref="I38:I69" si="3">H38*G38</f>
        <v>0</v>
      </c>
    </row>
    <row r="39" spans="1:9" ht="14.25" customHeight="1" x14ac:dyDescent="0.3">
      <c r="A39" s="26" t="s">
        <v>37</v>
      </c>
      <c r="B39" s="26">
        <v>9</v>
      </c>
      <c r="C39" s="26">
        <v>76</v>
      </c>
      <c r="D39" s="26" t="s">
        <v>34</v>
      </c>
      <c r="E39" s="26">
        <v>54</v>
      </c>
      <c r="F39" s="27">
        <v>266.22000000000003</v>
      </c>
      <c r="G39" s="28">
        <f t="shared" si="2"/>
        <v>266.22000000000003</v>
      </c>
      <c r="H39" s="25">
        <v>0</v>
      </c>
      <c r="I39" s="28">
        <f t="shared" si="3"/>
        <v>0</v>
      </c>
    </row>
    <row r="40" spans="1:9" ht="14.25" customHeight="1" x14ac:dyDescent="0.3">
      <c r="A40" s="22" t="s">
        <v>37</v>
      </c>
      <c r="B40" s="22">
        <v>9</v>
      </c>
      <c r="C40" s="22">
        <v>89</v>
      </c>
      <c r="D40" s="22" t="s">
        <v>34</v>
      </c>
      <c r="E40" s="22">
        <v>36</v>
      </c>
      <c r="F40" s="23">
        <v>340.85</v>
      </c>
      <c r="G40" s="24">
        <f t="shared" si="2"/>
        <v>340.85</v>
      </c>
      <c r="H40" s="25">
        <v>0</v>
      </c>
      <c r="I40" s="24">
        <f t="shared" si="3"/>
        <v>0</v>
      </c>
    </row>
    <row r="41" spans="1:9" ht="14.25" customHeight="1" x14ac:dyDescent="0.3">
      <c r="A41" s="26" t="s">
        <v>37</v>
      </c>
      <c r="B41" s="26">
        <v>9</v>
      </c>
      <c r="C41" s="26">
        <v>102</v>
      </c>
      <c r="D41" s="26" t="s">
        <v>34</v>
      </c>
      <c r="E41" s="26">
        <v>28</v>
      </c>
      <c r="F41" s="27">
        <v>503.94</v>
      </c>
      <c r="G41" s="28">
        <f t="shared" si="2"/>
        <v>503.94</v>
      </c>
      <c r="H41" s="25">
        <v>0</v>
      </c>
      <c r="I41" s="28">
        <f t="shared" si="3"/>
        <v>0</v>
      </c>
    </row>
    <row r="42" spans="1:9" ht="14.25" customHeight="1" x14ac:dyDescent="0.3">
      <c r="A42" s="22" t="s">
        <v>37</v>
      </c>
      <c r="B42" s="22">
        <v>9</v>
      </c>
      <c r="C42" s="22">
        <v>108</v>
      </c>
      <c r="D42" s="22" t="s">
        <v>34</v>
      </c>
      <c r="E42" s="22">
        <v>28</v>
      </c>
      <c r="F42" s="23">
        <v>517.23</v>
      </c>
      <c r="G42" s="24">
        <f t="shared" si="2"/>
        <v>517.23</v>
      </c>
      <c r="H42" s="25">
        <v>0</v>
      </c>
      <c r="I42" s="24">
        <f t="shared" si="3"/>
        <v>0</v>
      </c>
    </row>
    <row r="43" spans="1:9" ht="14.25" customHeight="1" x14ac:dyDescent="0.3">
      <c r="A43" s="26" t="s">
        <v>37</v>
      </c>
      <c r="B43" s="26">
        <v>9</v>
      </c>
      <c r="C43" s="26">
        <v>114</v>
      </c>
      <c r="D43" s="26" t="s">
        <v>34</v>
      </c>
      <c r="E43" s="26">
        <v>28</v>
      </c>
      <c r="F43" s="27">
        <v>535.84</v>
      </c>
      <c r="G43" s="28">
        <f t="shared" si="2"/>
        <v>535.84</v>
      </c>
      <c r="H43" s="25">
        <v>0</v>
      </c>
      <c r="I43" s="28">
        <f t="shared" si="3"/>
        <v>0</v>
      </c>
    </row>
    <row r="44" spans="1:9" ht="14.25" customHeight="1" x14ac:dyDescent="0.3">
      <c r="A44" s="22" t="s">
        <v>37</v>
      </c>
      <c r="B44" s="22">
        <v>13</v>
      </c>
      <c r="C44" s="22">
        <v>10</v>
      </c>
      <c r="D44" s="22" t="s">
        <v>34</v>
      </c>
      <c r="E44" s="22">
        <v>106</v>
      </c>
      <c r="F44" s="23">
        <v>120.07</v>
      </c>
      <c r="G44" s="24">
        <f t="shared" si="2"/>
        <v>120.07</v>
      </c>
      <c r="H44" s="25">
        <v>0</v>
      </c>
      <c r="I44" s="24">
        <f t="shared" si="3"/>
        <v>0</v>
      </c>
    </row>
    <row r="45" spans="1:9" ht="14.25" customHeight="1" x14ac:dyDescent="0.3">
      <c r="A45" s="26" t="s">
        <v>37</v>
      </c>
      <c r="B45" s="26">
        <v>13</v>
      </c>
      <c r="C45" s="26">
        <v>12</v>
      </c>
      <c r="D45" s="26" t="s">
        <v>34</v>
      </c>
      <c r="E45" s="26">
        <v>100</v>
      </c>
      <c r="F45" s="27">
        <v>128.87</v>
      </c>
      <c r="G45" s="28">
        <f t="shared" si="2"/>
        <v>128.87</v>
      </c>
      <c r="H45" s="25">
        <v>0</v>
      </c>
      <c r="I45" s="28">
        <f t="shared" si="3"/>
        <v>0</v>
      </c>
    </row>
    <row r="46" spans="1:9" ht="14.25" customHeight="1" x14ac:dyDescent="0.3">
      <c r="A46" s="22" t="s">
        <v>37</v>
      </c>
      <c r="B46" s="22">
        <v>13</v>
      </c>
      <c r="C46" s="22">
        <v>15</v>
      </c>
      <c r="D46" s="22" t="s">
        <v>34</v>
      </c>
      <c r="E46" s="22">
        <v>86</v>
      </c>
      <c r="F46" s="23">
        <v>155.16999999999999</v>
      </c>
      <c r="G46" s="24">
        <f t="shared" si="2"/>
        <v>155.16999999999999</v>
      </c>
      <c r="H46" s="25">
        <v>0</v>
      </c>
      <c r="I46" s="24">
        <f t="shared" si="3"/>
        <v>0</v>
      </c>
    </row>
    <row r="47" spans="1:9" ht="14.25" customHeight="1" x14ac:dyDescent="0.3">
      <c r="A47" s="26" t="s">
        <v>37</v>
      </c>
      <c r="B47" s="26">
        <v>13</v>
      </c>
      <c r="C47" s="26">
        <v>18</v>
      </c>
      <c r="D47" s="26" t="s">
        <v>34</v>
      </c>
      <c r="E47" s="26">
        <v>78</v>
      </c>
      <c r="F47" s="27">
        <v>175.51</v>
      </c>
      <c r="G47" s="28">
        <f t="shared" si="2"/>
        <v>175.51</v>
      </c>
      <c r="H47" s="25">
        <v>0</v>
      </c>
      <c r="I47" s="28">
        <f t="shared" si="3"/>
        <v>0</v>
      </c>
    </row>
    <row r="48" spans="1:9" ht="14.25" customHeight="1" x14ac:dyDescent="0.3">
      <c r="A48" s="22" t="s">
        <v>37</v>
      </c>
      <c r="B48" s="22">
        <v>13</v>
      </c>
      <c r="C48" s="22">
        <v>22</v>
      </c>
      <c r="D48" s="22" t="s">
        <v>34</v>
      </c>
      <c r="E48" s="22">
        <v>74</v>
      </c>
      <c r="F48" s="23">
        <v>189.82</v>
      </c>
      <c r="G48" s="24">
        <f t="shared" si="2"/>
        <v>189.82</v>
      </c>
      <c r="H48" s="25">
        <v>0</v>
      </c>
      <c r="I48" s="24">
        <f t="shared" si="3"/>
        <v>0</v>
      </c>
    </row>
    <row r="49" spans="1:9" ht="14.25" customHeight="1" x14ac:dyDescent="0.3">
      <c r="A49" s="26" t="s">
        <v>37</v>
      </c>
      <c r="B49" s="26">
        <v>13</v>
      </c>
      <c r="C49" s="26">
        <v>28</v>
      </c>
      <c r="D49" s="26" t="s">
        <v>34</v>
      </c>
      <c r="E49" s="26">
        <v>58</v>
      </c>
      <c r="F49" s="27">
        <v>227.15</v>
      </c>
      <c r="G49" s="28">
        <f t="shared" si="2"/>
        <v>227.15</v>
      </c>
      <c r="H49" s="25">
        <v>0</v>
      </c>
      <c r="I49" s="28">
        <f t="shared" si="3"/>
        <v>0</v>
      </c>
    </row>
    <row r="50" spans="1:9" ht="14.25" customHeight="1" x14ac:dyDescent="0.3">
      <c r="A50" s="22" t="s">
        <v>37</v>
      </c>
      <c r="B50" s="22">
        <v>13</v>
      </c>
      <c r="C50" s="22">
        <v>35</v>
      </c>
      <c r="D50" s="22" t="s">
        <v>34</v>
      </c>
      <c r="E50" s="22">
        <v>48</v>
      </c>
      <c r="F50" s="23">
        <v>280.23</v>
      </c>
      <c r="G50" s="24">
        <f t="shared" si="2"/>
        <v>280.23</v>
      </c>
      <c r="H50" s="25">
        <v>0</v>
      </c>
      <c r="I50" s="24">
        <f t="shared" si="3"/>
        <v>0</v>
      </c>
    </row>
    <row r="51" spans="1:9" ht="14.25" customHeight="1" x14ac:dyDescent="0.3">
      <c r="A51" s="26" t="s">
        <v>37</v>
      </c>
      <c r="B51" s="26">
        <v>13</v>
      </c>
      <c r="C51" s="26">
        <v>42</v>
      </c>
      <c r="D51" s="26" t="s">
        <v>34</v>
      </c>
      <c r="E51" s="26">
        <v>40</v>
      </c>
      <c r="F51" s="27">
        <v>326.17</v>
      </c>
      <c r="G51" s="28">
        <f t="shared" si="2"/>
        <v>326.17</v>
      </c>
      <c r="H51" s="25">
        <v>0</v>
      </c>
      <c r="I51" s="28">
        <f t="shared" si="3"/>
        <v>0</v>
      </c>
    </row>
    <row r="52" spans="1:9" ht="14.25" customHeight="1" x14ac:dyDescent="0.3">
      <c r="A52" s="22" t="s">
        <v>37</v>
      </c>
      <c r="B52" s="22">
        <v>13</v>
      </c>
      <c r="C52" s="22">
        <v>48</v>
      </c>
      <c r="D52" s="22" t="s">
        <v>34</v>
      </c>
      <c r="E52" s="22">
        <v>30</v>
      </c>
      <c r="F52" s="23">
        <v>372.86</v>
      </c>
      <c r="G52" s="24">
        <f t="shared" si="2"/>
        <v>372.86</v>
      </c>
      <c r="H52" s="25">
        <v>0</v>
      </c>
      <c r="I52" s="24">
        <f t="shared" si="3"/>
        <v>0</v>
      </c>
    </row>
    <row r="53" spans="1:9" ht="14.25" customHeight="1" x14ac:dyDescent="0.3">
      <c r="A53" s="26" t="s">
        <v>37</v>
      </c>
      <c r="B53" s="26">
        <v>13</v>
      </c>
      <c r="C53" s="26">
        <v>54</v>
      </c>
      <c r="D53" s="26" t="s">
        <v>34</v>
      </c>
      <c r="E53" s="26">
        <v>30</v>
      </c>
      <c r="F53" s="27">
        <v>420.72</v>
      </c>
      <c r="G53" s="28">
        <f t="shared" si="2"/>
        <v>420.72</v>
      </c>
      <c r="H53" s="25">
        <v>0</v>
      </c>
      <c r="I53" s="28">
        <f t="shared" si="3"/>
        <v>0</v>
      </c>
    </row>
    <row r="54" spans="1:9" ht="14.25" customHeight="1" x14ac:dyDescent="0.3">
      <c r="A54" s="22" t="s">
        <v>37</v>
      </c>
      <c r="B54" s="22">
        <v>13</v>
      </c>
      <c r="C54" s="22">
        <v>60</v>
      </c>
      <c r="D54" s="22" t="s">
        <v>34</v>
      </c>
      <c r="E54" s="22">
        <v>40</v>
      </c>
      <c r="F54" s="23">
        <v>238.44</v>
      </c>
      <c r="G54" s="24">
        <f t="shared" si="2"/>
        <v>238.44</v>
      </c>
      <c r="H54" s="25">
        <v>0</v>
      </c>
      <c r="I54" s="24">
        <f t="shared" si="3"/>
        <v>0</v>
      </c>
    </row>
    <row r="55" spans="1:9" ht="14.25" customHeight="1" x14ac:dyDescent="0.3">
      <c r="A55" s="26" t="s">
        <v>37</v>
      </c>
      <c r="B55" s="26">
        <v>13</v>
      </c>
      <c r="C55" s="26">
        <v>60</v>
      </c>
      <c r="D55" s="26" t="s">
        <v>34</v>
      </c>
      <c r="E55" s="26">
        <v>28</v>
      </c>
      <c r="F55" s="27">
        <v>450.77</v>
      </c>
      <c r="G55" s="28">
        <f t="shared" si="2"/>
        <v>450.77</v>
      </c>
      <c r="H55" s="25">
        <v>0</v>
      </c>
      <c r="I55" s="28">
        <f t="shared" si="3"/>
        <v>0</v>
      </c>
    </row>
    <row r="56" spans="1:9" ht="14.25" customHeight="1" x14ac:dyDescent="0.3">
      <c r="A56" s="22" t="s">
        <v>37</v>
      </c>
      <c r="B56" s="22">
        <v>13</v>
      </c>
      <c r="C56" s="22">
        <v>64</v>
      </c>
      <c r="D56" s="22" t="s">
        <v>34</v>
      </c>
      <c r="E56" s="22">
        <v>40</v>
      </c>
      <c r="F56" s="23">
        <v>273</v>
      </c>
      <c r="G56" s="24">
        <f t="shared" si="2"/>
        <v>273</v>
      </c>
      <c r="H56" s="25">
        <v>0</v>
      </c>
      <c r="I56" s="24">
        <f t="shared" si="3"/>
        <v>0</v>
      </c>
    </row>
    <row r="57" spans="1:9" ht="14.25" customHeight="1" x14ac:dyDescent="0.3">
      <c r="A57" s="26" t="s">
        <v>37</v>
      </c>
      <c r="B57" s="26">
        <v>13</v>
      </c>
      <c r="C57" s="26">
        <v>70</v>
      </c>
      <c r="D57" s="26" t="s">
        <v>34</v>
      </c>
      <c r="E57" s="26">
        <v>26</v>
      </c>
      <c r="F57" s="27">
        <v>297.92</v>
      </c>
      <c r="G57" s="28">
        <f t="shared" si="2"/>
        <v>297.92</v>
      </c>
      <c r="H57" s="25">
        <v>0</v>
      </c>
      <c r="I57" s="28">
        <f t="shared" si="3"/>
        <v>0</v>
      </c>
    </row>
    <row r="58" spans="1:9" ht="14.25" customHeight="1" x14ac:dyDescent="0.3">
      <c r="A58" s="22" t="s">
        <v>37</v>
      </c>
      <c r="B58" s="22">
        <v>13</v>
      </c>
      <c r="C58" s="22">
        <v>76</v>
      </c>
      <c r="D58" s="22" t="s">
        <v>34</v>
      </c>
      <c r="E58" s="22">
        <v>34</v>
      </c>
      <c r="F58" s="23">
        <v>295.37</v>
      </c>
      <c r="G58" s="24">
        <f t="shared" si="2"/>
        <v>295.37</v>
      </c>
      <c r="H58" s="25">
        <v>0</v>
      </c>
      <c r="I58" s="24">
        <f t="shared" si="3"/>
        <v>0</v>
      </c>
    </row>
    <row r="59" spans="1:9" ht="14.25" customHeight="1" x14ac:dyDescent="0.3">
      <c r="A59" s="26" t="s">
        <v>37</v>
      </c>
      <c r="B59" s="26">
        <v>13</v>
      </c>
      <c r="C59" s="26">
        <v>80</v>
      </c>
      <c r="D59" s="26" t="s">
        <v>34</v>
      </c>
      <c r="E59" s="26">
        <v>24</v>
      </c>
      <c r="F59" s="27">
        <v>350.43</v>
      </c>
      <c r="G59" s="28">
        <f t="shared" si="2"/>
        <v>350.43</v>
      </c>
      <c r="H59" s="25">
        <v>0</v>
      </c>
      <c r="I59" s="28">
        <f t="shared" si="3"/>
        <v>0</v>
      </c>
    </row>
    <row r="60" spans="1:9" ht="14.25" customHeight="1" x14ac:dyDescent="0.3">
      <c r="A60" s="22" t="s">
        <v>37</v>
      </c>
      <c r="B60" s="22">
        <v>13</v>
      </c>
      <c r="C60" s="22">
        <v>89</v>
      </c>
      <c r="D60" s="22" t="s">
        <v>34</v>
      </c>
      <c r="E60" s="22">
        <v>30</v>
      </c>
      <c r="F60" s="23">
        <v>367.55</v>
      </c>
      <c r="G60" s="24">
        <f t="shared" si="2"/>
        <v>367.55</v>
      </c>
      <c r="H60" s="25">
        <v>0</v>
      </c>
      <c r="I60" s="24">
        <f t="shared" si="3"/>
        <v>0</v>
      </c>
    </row>
    <row r="61" spans="1:9" ht="14.25" customHeight="1" x14ac:dyDescent="0.3">
      <c r="A61" s="26" t="s">
        <v>37</v>
      </c>
      <c r="B61" s="26">
        <v>13</v>
      </c>
      <c r="C61" s="26">
        <v>102</v>
      </c>
      <c r="D61" s="26" t="s">
        <v>34</v>
      </c>
      <c r="E61" s="26">
        <v>30</v>
      </c>
      <c r="F61" s="27">
        <v>426.03</v>
      </c>
      <c r="G61" s="28">
        <f t="shared" si="2"/>
        <v>426.03</v>
      </c>
      <c r="H61" s="25">
        <v>0</v>
      </c>
      <c r="I61" s="28">
        <f t="shared" si="3"/>
        <v>0</v>
      </c>
    </row>
    <row r="62" spans="1:9" ht="14.25" customHeight="1" x14ac:dyDescent="0.3">
      <c r="A62" s="22" t="s">
        <v>37</v>
      </c>
      <c r="B62" s="22">
        <v>13</v>
      </c>
      <c r="C62" s="22">
        <v>108</v>
      </c>
      <c r="D62" s="22" t="s">
        <v>34</v>
      </c>
      <c r="E62" s="22">
        <v>28</v>
      </c>
      <c r="F62" s="23">
        <v>527.86</v>
      </c>
      <c r="G62" s="24">
        <f t="shared" si="2"/>
        <v>527.86</v>
      </c>
      <c r="H62" s="25">
        <v>0</v>
      </c>
      <c r="I62" s="24">
        <f t="shared" si="3"/>
        <v>0</v>
      </c>
    </row>
    <row r="63" spans="1:9" ht="14.25" customHeight="1" x14ac:dyDescent="0.3">
      <c r="A63" s="26" t="s">
        <v>37</v>
      </c>
      <c r="B63" s="26">
        <v>13</v>
      </c>
      <c r="C63" s="26">
        <v>114</v>
      </c>
      <c r="D63" s="26" t="s">
        <v>34</v>
      </c>
      <c r="E63" s="26">
        <v>28</v>
      </c>
      <c r="F63" s="27">
        <v>562.41999999999996</v>
      </c>
      <c r="G63" s="28">
        <f t="shared" si="2"/>
        <v>562.41999999999996</v>
      </c>
      <c r="H63" s="25">
        <v>0</v>
      </c>
      <c r="I63" s="28">
        <f t="shared" si="3"/>
        <v>0</v>
      </c>
    </row>
    <row r="64" spans="1:9" ht="14.25" customHeight="1" x14ac:dyDescent="0.3">
      <c r="A64" s="22" t="s">
        <v>37</v>
      </c>
      <c r="B64" s="22">
        <v>13</v>
      </c>
      <c r="C64" s="22">
        <v>125</v>
      </c>
      <c r="D64" s="22" t="s">
        <v>34</v>
      </c>
      <c r="E64" s="22">
        <v>20</v>
      </c>
      <c r="F64" s="23">
        <v>575.24</v>
      </c>
      <c r="G64" s="24">
        <f t="shared" si="2"/>
        <v>575.24</v>
      </c>
      <c r="H64" s="25">
        <v>0</v>
      </c>
      <c r="I64" s="24">
        <f t="shared" si="3"/>
        <v>0</v>
      </c>
    </row>
    <row r="65" spans="1:9" ht="14.25" customHeight="1" x14ac:dyDescent="0.3">
      <c r="A65" s="26" t="s">
        <v>37</v>
      </c>
      <c r="B65" s="26">
        <v>13</v>
      </c>
      <c r="C65" s="26">
        <v>133</v>
      </c>
      <c r="D65" s="26" t="s">
        <v>34</v>
      </c>
      <c r="E65" s="26">
        <v>18</v>
      </c>
      <c r="F65" s="27">
        <v>851.84</v>
      </c>
      <c r="G65" s="28">
        <f t="shared" si="2"/>
        <v>851.84</v>
      </c>
      <c r="H65" s="25">
        <v>0</v>
      </c>
      <c r="I65" s="28">
        <f t="shared" si="3"/>
        <v>0</v>
      </c>
    </row>
    <row r="66" spans="1:9" ht="14.25" customHeight="1" x14ac:dyDescent="0.3">
      <c r="A66" s="22" t="s">
        <v>37</v>
      </c>
      <c r="B66" s="22">
        <v>13</v>
      </c>
      <c r="C66" s="22">
        <v>140</v>
      </c>
      <c r="D66" s="22" t="s">
        <v>34</v>
      </c>
      <c r="E66" s="22">
        <v>18</v>
      </c>
      <c r="F66" s="23">
        <v>867.79</v>
      </c>
      <c r="G66" s="24">
        <f t="shared" si="2"/>
        <v>867.79</v>
      </c>
      <c r="H66" s="25">
        <v>0</v>
      </c>
      <c r="I66" s="24">
        <f t="shared" si="3"/>
        <v>0</v>
      </c>
    </row>
    <row r="67" spans="1:9" ht="14.25" customHeight="1" x14ac:dyDescent="0.3">
      <c r="A67" s="26" t="s">
        <v>37</v>
      </c>
      <c r="B67" s="26">
        <v>13</v>
      </c>
      <c r="C67" s="26">
        <v>160</v>
      </c>
      <c r="D67" s="26" t="s">
        <v>34</v>
      </c>
      <c r="E67" s="26">
        <v>16</v>
      </c>
      <c r="F67" s="27">
        <v>917.78</v>
      </c>
      <c r="G67" s="28">
        <f t="shared" si="2"/>
        <v>917.78</v>
      </c>
      <c r="H67" s="25">
        <v>0</v>
      </c>
      <c r="I67" s="28">
        <f t="shared" si="3"/>
        <v>0</v>
      </c>
    </row>
    <row r="68" spans="1:9" ht="14.25" customHeight="1" x14ac:dyDescent="0.3">
      <c r="A68" s="22" t="s">
        <v>37</v>
      </c>
      <c r="B68" s="22">
        <v>19</v>
      </c>
      <c r="C68" s="22">
        <v>18</v>
      </c>
      <c r="D68" s="22" t="s">
        <v>34</v>
      </c>
      <c r="E68" s="22">
        <v>50</v>
      </c>
      <c r="F68" s="23">
        <v>249.77</v>
      </c>
      <c r="G68" s="24">
        <f t="shared" si="2"/>
        <v>249.77</v>
      </c>
      <c r="H68" s="25">
        <v>0</v>
      </c>
      <c r="I68" s="24">
        <f t="shared" si="3"/>
        <v>0</v>
      </c>
    </row>
    <row r="69" spans="1:9" ht="14.25" customHeight="1" x14ac:dyDescent="0.3">
      <c r="A69" s="26" t="s">
        <v>37</v>
      </c>
      <c r="B69" s="26">
        <v>19</v>
      </c>
      <c r="C69" s="26">
        <v>22</v>
      </c>
      <c r="D69" s="26" t="s">
        <v>34</v>
      </c>
      <c r="E69" s="26">
        <v>42</v>
      </c>
      <c r="F69" s="27">
        <v>284.56</v>
      </c>
      <c r="G69" s="28">
        <f t="shared" si="2"/>
        <v>284.56</v>
      </c>
      <c r="H69" s="25">
        <v>0</v>
      </c>
      <c r="I69" s="28">
        <f t="shared" si="3"/>
        <v>0</v>
      </c>
    </row>
    <row r="70" spans="1:9" ht="14.25" customHeight="1" x14ac:dyDescent="0.3">
      <c r="A70" s="22" t="s">
        <v>37</v>
      </c>
      <c r="B70" s="22">
        <v>19</v>
      </c>
      <c r="C70" s="22">
        <v>28</v>
      </c>
      <c r="D70" s="22" t="s">
        <v>34</v>
      </c>
      <c r="E70" s="22">
        <v>40</v>
      </c>
      <c r="F70" s="23">
        <v>323.51</v>
      </c>
      <c r="G70" s="24">
        <f t="shared" ref="G70:G101" si="4">ROUND(F70*(1-$B$3/100),2)</f>
        <v>323.51</v>
      </c>
      <c r="H70" s="25">
        <v>0</v>
      </c>
      <c r="I70" s="24">
        <f t="shared" ref="I70:I101" si="5">H70*G70</f>
        <v>0</v>
      </c>
    </row>
    <row r="71" spans="1:9" ht="14.25" customHeight="1" x14ac:dyDescent="0.3">
      <c r="A71" s="26" t="s">
        <v>37</v>
      </c>
      <c r="B71" s="26">
        <v>19</v>
      </c>
      <c r="C71" s="26">
        <v>35</v>
      </c>
      <c r="D71" s="26" t="s">
        <v>34</v>
      </c>
      <c r="E71" s="26">
        <v>32</v>
      </c>
      <c r="F71" s="27">
        <v>396.41</v>
      </c>
      <c r="G71" s="28">
        <f t="shared" si="4"/>
        <v>396.41</v>
      </c>
      <c r="H71" s="25">
        <v>0</v>
      </c>
      <c r="I71" s="28">
        <f t="shared" si="5"/>
        <v>0</v>
      </c>
    </row>
    <row r="72" spans="1:9" ht="14.25" customHeight="1" x14ac:dyDescent="0.3">
      <c r="A72" s="22" t="s">
        <v>37</v>
      </c>
      <c r="B72" s="22">
        <v>19</v>
      </c>
      <c r="C72" s="22">
        <v>42</v>
      </c>
      <c r="D72" s="22" t="s">
        <v>34</v>
      </c>
      <c r="E72" s="22">
        <v>24</v>
      </c>
      <c r="F72" s="23">
        <v>478.04</v>
      </c>
      <c r="G72" s="24">
        <f t="shared" si="4"/>
        <v>478.04</v>
      </c>
      <c r="H72" s="25">
        <v>0</v>
      </c>
      <c r="I72" s="24">
        <f t="shared" si="5"/>
        <v>0</v>
      </c>
    </row>
    <row r="73" spans="1:9" ht="14.25" customHeight="1" x14ac:dyDescent="0.3">
      <c r="A73" s="26" t="s">
        <v>37</v>
      </c>
      <c r="B73" s="26">
        <v>19</v>
      </c>
      <c r="C73" s="26">
        <v>48</v>
      </c>
      <c r="D73" s="26" t="s">
        <v>34</v>
      </c>
      <c r="E73" s="26">
        <v>24</v>
      </c>
      <c r="F73" s="27">
        <v>528.54999999999995</v>
      </c>
      <c r="G73" s="28">
        <f t="shared" si="4"/>
        <v>528.54999999999995</v>
      </c>
      <c r="H73" s="25">
        <v>0</v>
      </c>
      <c r="I73" s="28">
        <f t="shared" si="5"/>
        <v>0</v>
      </c>
    </row>
    <row r="74" spans="1:9" ht="14.25" customHeight="1" x14ac:dyDescent="0.3">
      <c r="A74" s="22" t="s">
        <v>37</v>
      </c>
      <c r="B74" s="22">
        <v>19</v>
      </c>
      <c r="C74" s="22">
        <v>54</v>
      </c>
      <c r="D74" s="22" t="s">
        <v>34</v>
      </c>
      <c r="E74" s="22">
        <v>22</v>
      </c>
      <c r="F74" s="23">
        <v>576.6</v>
      </c>
      <c r="G74" s="24">
        <f t="shared" si="4"/>
        <v>576.6</v>
      </c>
      <c r="H74" s="25">
        <v>0</v>
      </c>
      <c r="I74" s="24">
        <f t="shared" si="5"/>
        <v>0</v>
      </c>
    </row>
    <row r="75" spans="1:9" ht="14.25" customHeight="1" x14ac:dyDescent="0.3">
      <c r="A75" s="26" t="s">
        <v>37</v>
      </c>
      <c r="B75" s="26">
        <v>19</v>
      </c>
      <c r="C75" s="26">
        <v>60</v>
      </c>
      <c r="D75" s="26" t="s">
        <v>34</v>
      </c>
      <c r="E75" s="26">
        <v>22</v>
      </c>
      <c r="F75" s="27">
        <v>640.41</v>
      </c>
      <c r="G75" s="28">
        <f t="shared" si="4"/>
        <v>640.41</v>
      </c>
      <c r="H75" s="25">
        <v>0</v>
      </c>
      <c r="I75" s="28">
        <f t="shared" si="5"/>
        <v>0</v>
      </c>
    </row>
    <row r="76" spans="1:9" ht="14.25" customHeight="1" x14ac:dyDescent="0.3">
      <c r="A76" s="22" t="s">
        <v>37</v>
      </c>
      <c r="B76" s="22">
        <v>19</v>
      </c>
      <c r="C76" s="22">
        <v>64</v>
      </c>
      <c r="D76" s="22" t="s">
        <v>34</v>
      </c>
      <c r="E76" s="22">
        <v>28</v>
      </c>
      <c r="F76" s="23">
        <v>495.96</v>
      </c>
      <c r="G76" s="24">
        <f t="shared" si="4"/>
        <v>495.96</v>
      </c>
      <c r="H76" s="25">
        <v>0</v>
      </c>
      <c r="I76" s="24">
        <f t="shared" si="5"/>
        <v>0</v>
      </c>
    </row>
    <row r="77" spans="1:9" ht="14.25" customHeight="1" x14ac:dyDescent="0.3">
      <c r="A77" s="26" t="s">
        <v>37</v>
      </c>
      <c r="B77" s="26">
        <v>19</v>
      </c>
      <c r="C77" s="26">
        <v>70</v>
      </c>
      <c r="D77" s="26" t="s">
        <v>34</v>
      </c>
      <c r="E77" s="26">
        <v>28</v>
      </c>
      <c r="F77" s="27">
        <v>519.89</v>
      </c>
      <c r="G77" s="28">
        <f t="shared" si="4"/>
        <v>519.89</v>
      </c>
      <c r="H77" s="25">
        <v>0</v>
      </c>
      <c r="I77" s="28">
        <f t="shared" si="5"/>
        <v>0</v>
      </c>
    </row>
    <row r="78" spans="1:9" ht="14.25" customHeight="1" x14ac:dyDescent="0.3">
      <c r="A78" s="22" t="s">
        <v>37</v>
      </c>
      <c r="B78" s="22">
        <v>19</v>
      </c>
      <c r="C78" s="22">
        <v>76</v>
      </c>
      <c r="D78" s="22" t="s">
        <v>34</v>
      </c>
      <c r="E78" s="22">
        <v>28</v>
      </c>
      <c r="F78" s="23">
        <v>570.4</v>
      </c>
      <c r="G78" s="24">
        <f t="shared" si="4"/>
        <v>570.4</v>
      </c>
      <c r="H78" s="25">
        <v>0</v>
      </c>
      <c r="I78" s="24">
        <f t="shared" si="5"/>
        <v>0</v>
      </c>
    </row>
    <row r="79" spans="1:9" ht="14.25" customHeight="1" x14ac:dyDescent="0.3">
      <c r="A79" s="26" t="s">
        <v>37</v>
      </c>
      <c r="B79" s="26">
        <v>19</v>
      </c>
      <c r="C79" s="26">
        <v>89</v>
      </c>
      <c r="D79" s="26" t="s">
        <v>34</v>
      </c>
      <c r="E79" s="26">
        <v>22</v>
      </c>
      <c r="F79" s="27">
        <v>632.42999999999995</v>
      </c>
      <c r="G79" s="28">
        <f t="shared" si="4"/>
        <v>632.42999999999995</v>
      </c>
      <c r="H79" s="25">
        <v>0</v>
      </c>
      <c r="I79" s="28">
        <f t="shared" si="5"/>
        <v>0</v>
      </c>
    </row>
    <row r="80" spans="1:9" ht="14.25" customHeight="1" x14ac:dyDescent="0.3">
      <c r="A80" s="22" t="s">
        <v>37</v>
      </c>
      <c r="B80" s="22">
        <v>19</v>
      </c>
      <c r="C80" s="22">
        <v>102</v>
      </c>
      <c r="D80" s="22" t="s">
        <v>34</v>
      </c>
      <c r="E80" s="22">
        <v>20</v>
      </c>
      <c r="F80" s="23">
        <v>835.78</v>
      </c>
      <c r="G80" s="24">
        <f t="shared" si="4"/>
        <v>835.78</v>
      </c>
      <c r="H80" s="25">
        <v>0</v>
      </c>
      <c r="I80" s="24">
        <f t="shared" si="5"/>
        <v>0</v>
      </c>
    </row>
    <row r="81" spans="1:9" ht="14.25" customHeight="1" x14ac:dyDescent="0.3">
      <c r="A81" s="26" t="s">
        <v>37</v>
      </c>
      <c r="B81" s="26">
        <v>19</v>
      </c>
      <c r="C81" s="26">
        <v>108</v>
      </c>
      <c r="D81" s="26" t="s">
        <v>34</v>
      </c>
      <c r="E81" s="26">
        <v>20</v>
      </c>
      <c r="F81" s="27">
        <v>883.63</v>
      </c>
      <c r="G81" s="28">
        <f t="shared" si="4"/>
        <v>883.63</v>
      </c>
      <c r="H81" s="25">
        <v>0</v>
      </c>
      <c r="I81" s="28">
        <f t="shared" si="5"/>
        <v>0</v>
      </c>
    </row>
    <row r="82" spans="1:9" ht="14.25" customHeight="1" x14ac:dyDescent="0.3">
      <c r="A82" s="22" t="s">
        <v>37</v>
      </c>
      <c r="B82" s="22">
        <v>19</v>
      </c>
      <c r="C82" s="22">
        <v>114</v>
      </c>
      <c r="D82" s="22" t="s">
        <v>34</v>
      </c>
      <c r="E82" s="22">
        <v>18</v>
      </c>
      <c r="F82" s="23">
        <v>915.64</v>
      </c>
      <c r="G82" s="24">
        <f t="shared" si="4"/>
        <v>915.64</v>
      </c>
      <c r="H82" s="25">
        <v>0</v>
      </c>
      <c r="I82" s="24">
        <f t="shared" si="5"/>
        <v>0</v>
      </c>
    </row>
    <row r="83" spans="1:9" ht="14.25" customHeight="1" x14ac:dyDescent="0.3">
      <c r="A83" s="26" t="s">
        <v>37</v>
      </c>
      <c r="B83" s="26">
        <v>19</v>
      </c>
      <c r="C83" s="26">
        <v>125</v>
      </c>
      <c r="D83" s="26" t="s">
        <v>34</v>
      </c>
      <c r="E83" s="26">
        <v>18</v>
      </c>
      <c r="F83" s="27">
        <v>1192.1199999999999</v>
      </c>
      <c r="G83" s="28">
        <f t="shared" si="4"/>
        <v>1192.1199999999999</v>
      </c>
      <c r="H83" s="25">
        <v>0</v>
      </c>
      <c r="I83" s="28">
        <f t="shared" si="5"/>
        <v>0</v>
      </c>
    </row>
    <row r="84" spans="1:9" ht="14.25" customHeight="1" x14ac:dyDescent="0.3">
      <c r="A84" s="22" t="s">
        <v>37</v>
      </c>
      <c r="B84" s="22">
        <v>19</v>
      </c>
      <c r="C84" s="22">
        <v>133</v>
      </c>
      <c r="D84" s="22" t="s">
        <v>34</v>
      </c>
      <c r="E84" s="22">
        <v>12</v>
      </c>
      <c r="F84" s="23">
        <v>1243.2</v>
      </c>
      <c r="G84" s="24">
        <f t="shared" si="4"/>
        <v>1243.2</v>
      </c>
      <c r="H84" s="25">
        <v>0</v>
      </c>
      <c r="I84" s="24">
        <f t="shared" si="5"/>
        <v>0</v>
      </c>
    </row>
    <row r="85" spans="1:9" ht="14.25" customHeight="1" x14ac:dyDescent="0.3">
      <c r="A85" s="26" t="s">
        <v>37</v>
      </c>
      <c r="B85" s="26">
        <v>19</v>
      </c>
      <c r="C85" s="26">
        <v>140</v>
      </c>
      <c r="D85" s="26" t="s">
        <v>34</v>
      </c>
      <c r="E85" s="26">
        <v>10</v>
      </c>
      <c r="F85" s="27">
        <v>1283.4100000000001</v>
      </c>
      <c r="G85" s="28">
        <f t="shared" si="4"/>
        <v>1283.4100000000001</v>
      </c>
      <c r="H85" s="25">
        <v>0</v>
      </c>
      <c r="I85" s="28">
        <f t="shared" si="5"/>
        <v>0</v>
      </c>
    </row>
    <row r="86" spans="1:9" ht="14.25" customHeight="1" x14ac:dyDescent="0.3">
      <c r="A86" s="22" t="s">
        <v>37</v>
      </c>
      <c r="B86" s="22">
        <v>19</v>
      </c>
      <c r="C86" s="22">
        <v>160</v>
      </c>
      <c r="D86" s="22" t="s">
        <v>34</v>
      </c>
      <c r="E86" s="22">
        <v>8</v>
      </c>
      <c r="F86" s="23">
        <v>1412.86</v>
      </c>
      <c r="G86" s="24">
        <f t="shared" si="4"/>
        <v>1412.86</v>
      </c>
      <c r="H86" s="25">
        <v>0</v>
      </c>
      <c r="I86" s="24">
        <f t="shared" si="5"/>
        <v>0</v>
      </c>
    </row>
    <row r="87" spans="1:9" ht="14.25" customHeight="1" x14ac:dyDescent="0.3">
      <c r="A87" s="26" t="s">
        <v>37</v>
      </c>
      <c r="B87" s="26">
        <v>25</v>
      </c>
      <c r="C87" s="26">
        <v>18</v>
      </c>
      <c r="D87" s="26" t="s">
        <v>34</v>
      </c>
      <c r="E87" s="26">
        <v>32</v>
      </c>
      <c r="F87" s="27">
        <v>393.76</v>
      </c>
      <c r="G87" s="28">
        <f t="shared" si="4"/>
        <v>393.76</v>
      </c>
      <c r="H87" s="25">
        <v>0</v>
      </c>
      <c r="I87" s="28">
        <f t="shared" si="5"/>
        <v>0</v>
      </c>
    </row>
    <row r="88" spans="1:9" ht="14.25" customHeight="1" x14ac:dyDescent="0.3">
      <c r="A88" s="22" t="s">
        <v>37</v>
      </c>
      <c r="B88" s="22">
        <v>25</v>
      </c>
      <c r="C88" s="22">
        <v>22</v>
      </c>
      <c r="D88" s="22" t="s">
        <v>34</v>
      </c>
      <c r="E88" s="22">
        <v>26</v>
      </c>
      <c r="F88" s="23">
        <v>449.45</v>
      </c>
      <c r="G88" s="24">
        <f t="shared" si="4"/>
        <v>449.45</v>
      </c>
      <c r="H88" s="25">
        <v>0</v>
      </c>
      <c r="I88" s="24">
        <f t="shared" si="5"/>
        <v>0</v>
      </c>
    </row>
    <row r="89" spans="1:9" ht="14.25" customHeight="1" x14ac:dyDescent="0.3">
      <c r="A89" s="26" t="s">
        <v>37</v>
      </c>
      <c r="B89" s="26">
        <v>25</v>
      </c>
      <c r="C89" s="26">
        <v>28</v>
      </c>
      <c r="D89" s="26" t="s">
        <v>34</v>
      </c>
      <c r="E89" s="26">
        <v>24</v>
      </c>
      <c r="F89" s="27">
        <v>501.97</v>
      </c>
      <c r="G89" s="28">
        <f t="shared" si="4"/>
        <v>501.97</v>
      </c>
      <c r="H89" s="25">
        <v>0</v>
      </c>
      <c r="I89" s="28">
        <f t="shared" si="5"/>
        <v>0</v>
      </c>
    </row>
    <row r="90" spans="1:9" ht="14.25" customHeight="1" x14ac:dyDescent="0.3">
      <c r="A90" s="22" t="s">
        <v>37</v>
      </c>
      <c r="B90" s="22">
        <v>25</v>
      </c>
      <c r="C90" s="22">
        <v>35</v>
      </c>
      <c r="D90" s="22" t="s">
        <v>34</v>
      </c>
      <c r="E90" s="22">
        <v>24</v>
      </c>
      <c r="F90" s="23">
        <v>528.54999999999995</v>
      </c>
      <c r="G90" s="24">
        <f t="shared" si="4"/>
        <v>528.54999999999995</v>
      </c>
      <c r="H90" s="25">
        <v>0</v>
      </c>
      <c r="I90" s="24">
        <f t="shared" si="5"/>
        <v>0</v>
      </c>
    </row>
    <row r="91" spans="1:9" ht="14.25" customHeight="1" x14ac:dyDescent="0.3">
      <c r="A91" s="26" t="s">
        <v>37</v>
      </c>
      <c r="B91" s="26">
        <v>25</v>
      </c>
      <c r="C91" s="26">
        <v>42</v>
      </c>
      <c r="D91" s="26" t="s">
        <v>34</v>
      </c>
      <c r="E91" s="26">
        <v>18</v>
      </c>
      <c r="F91" s="27">
        <v>663.09</v>
      </c>
      <c r="G91" s="28">
        <f t="shared" si="4"/>
        <v>663.09</v>
      </c>
      <c r="H91" s="25">
        <v>0</v>
      </c>
      <c r="I91" s="28">
        <f t="shared" si="5"/>
        <v>0</v>
      </c>
    </row>
    <row r="92" spans="1:9" ht="14.25" customHeight="1" x14ac:dyDescent="0.3">
      <c r="A92" s="22" t="s">
        <v>37</v>
      </c>
      <c r="B92" s="22">
        <v>25</v>
      </c>
      <c r="C92" s="22">
        <v>48</v>
      </c>
      <c r="D92" s="22" t="s">
        <v>34</v>
      </c>
      <c r="E92" s="22">
        <v>18</v>
      </c>
      <c r="F92" s="23">
        <v>726.89</v>
      </c>
      <c r="G92" s="24">
        <f t="shared" si="4"/>
        <v>726.89</v>
      </c>
      <c r="H92" s="25">
        <v>0</v>
      </c>
      <c r="I92" s="24">
        <f t="shared" si="5"/>
        <v>0</v>
      </c>
    </row>
    <row r="93" spans="1:9" ht="14.25" customHeight="1" x14ac:dyDescent="0.3">
      <c r="A93" s="26" t="s">
        <v>37</v>
      </c>
      <c r="B93" s="26">
        <v>25</v>
      </c>
      <c r="C93" s="26">
        <v>54</v>
      </c>
      <c r="D93" s="26" t="s">
        <v>34</v>
      </c>
      <c r="E93" s="26">
        <v>18</v>
      </c>
      <c r="F93" s="27">
        <v>822.6</v>
      </c>
      <c r="G93" s="28">
        <f t="shared" si="4"/>
        <v>822.6</v>
      </c>
      <c r="H93" s="25">
        <v>0</v>
      </c>
      <c r="I93" s="28">
        <f t="shared" si="5"/>
        <v>0</v>
      </c>
    </row>
    <row r="94" spans="1:9" ht="14.25" customHeight="1" x14ac:dyDescent="0.3">
      <c r="A94" s="22" t="s">
        <v>37</v>
      </c>
      <c r="B94" s="22">
        <v>25</v>
      </c>
      <c r="C94" s="22">
        <v>60</v>
      </c>
      <c r="D94" s="22" t="s">
        <v>34</v>
      </c>
      <c r="E94" s="22">
        <v>16</v>
      </c>
      <c r="F94" s="23">
        <v>888.53</v>
      </c>
      <c r="G94" s="24">
        <f t="shared" si="4"/>
        <v>888.53</v>
      </c>
      <c r="H94" s="25">
        <v>0</v>
      </c>
      <c r="I94" s="24">
        <f t="shared" si="5"/>
        <v>0</v>
      </c>
    </row>
    <row r="95" spans="1:9" ht="14.25" customHeight="1" x14ac:dyDescent="0.3">
      <c r="A95" s="26" t="s">
        <v>37</v>
      </c>
      <c r="B95" s="26">
        <v>25</v>
      </c>
      <c r="C95" s="26">
        <v>64</v>
      </c>
      <c r="D95" s="26" t="s">
        <v>34</v>
      </c>
      <c r="E95" s="26">
        <v>18</v>
      </c>
      <c r="F95" s="27">
        <v>697.65</v>
      </c>
      <c r="G95" s="28">
        <f t="shared" si="4"/>
        <v>697.65</v>
      </c>
      <c r="H95" s="25">
        <v>0</v>
      </c>
      <c r="I95" s="28">
        <f t="shared" si="5"/>
        <v>0</v>
      </c>
    </row>
    <row r="96" spans="1:9" ht="14.25" customHeight="1" x14ac:dyDescent="0.3">
      <c r="A96" s="22" t="s">
        <v>37</v>
      </c>
      <c r="B96" s="22">
        <v>25</v>
      </c>
      <c r="C96" s="22">
        <v>64</v>
      </c>
      <c r="D96" s="22" t="s">
        <v>34</v>
      </c>
      <c r="E96" s="22">
        <v>14</v>
      </c>
      <c r="F96" s="23">
        <v>981.29</v>
      </c>
      <c r="G96" s="24">
        <f t="shared" si="4"/>
        <v>981.29</v>
      </c>
      <c r="H96" s="25">
        <v>0</v>
      </c>
      <c r="I96" s="24">
        <f t="shared" si="5"/>
        <v>0</v>
      </c>
    </row>
    <row r="97" spans="1:9" ht="14.25" customHeight="1" x14ac:dyDescent="0.3">
      <c r="A97" s="26" t="s">
        <v>37</v>
      </c>
      <c r="B97" s="26">
        <v>25</v>
      </c>
      <c r="C97" s="26">
        <v>70</v>
      </c>
      <c r="D97" s="26" t="s">
        <v>34</v>
      </c>
      <c r="E97" s="26">
        <v>12</v>
      </c>
      <c r="F97" s="27">
        <v>724.79</v>
      </c>
      <c r="G97" s="28">
        <f t="shared" si="4"/>
        <v>724.79</v>
      </c>
      <c r="H97" s="25">
        <v>0</v>
      </c>
      <c r="I97" s="28">
        <f t="shared" si="5"/>
        <v>0</v>
      </c>
    </row>
    <row r="98" spans="1:9" ht="14.25" customHeight="1" x14ac:dyDescent="0.3">
      <c r="A98" s="22" t="s">
        <v>37</v>
      </c>
      <c r="B98" s="22">
        <v>25</v>
      </c>
      <c r="C98" s="22">
        <v>76</v>
      </c>
      <c r="D98" s="22" t="s">
        <v>34</v>
      </c>
      <c r="E98" s="22">
        <v>18</v>
      </c>
      <c r="F98" s="23">
        <v>814.62</v>
      </c>
      <c r="G98" s="24">
        <f t="shared" si="4"/>
        <v>814.62</v>
      </c>
      <c r="H98" s="25">
        <v>0</v>
      </c>
      <c r="I98" s="24">
        <f t="shared" si="5"/>
        <v>0</v>
      </c>
    </row>
    <row r="99" spans="1:9" ht="14.25" customHeight="1" x14ac:dyDescent="0.3">
      <c r="A99" s="26" t="s">
        <v>37</v>
      </c>
      <c r="B99" s="26">
        <v>25</v>
      </c>
      <c r="C99" s="26">
        <v>89</v>
      </c>
      <c r="D99" s="26" t="s">
        <v>34</v>
      </c>
      <c r="E99" s="26">
        <v>14</v>
      </c>
      <c r="F99" s="27">
        <v>949.38</v>
      </c>
      <c r="G99" s="28">
        <f t="shared" si="4"/>
        <v>949.38</v>
      </c>
      <c r="H99" s="25">
        <v>0</v>
      </c>
      <c r="I99" s="28">
        <f t="shared" si="5"/>
        <v>0</v>
      </c>
    </row>
    <row r="100" spans="1:9" ht="14.25" customHeight="1" x14ac:dyDescent="0.3">
      <c r="A100" s="22" t="s">
        <v>37</v>
      </c>
      <c r="B100" s="22">
        <v>25</v>
      </c>
      <c r="C100" s="22">
        <v>108</v>
      </c>
      <c r="D100" s="22" t="s">
        <v>34</v>
      </c>
      <c r="E100" s="22">
        <v>10</v>
      </c>
      <c r="F100" s="23">
        <v>1291.3900000000001</v>
      </c>
      <c r="G100" s="24">
        <f t="shared" si="4"/>
        <v>1291.3900000000001</v>
      </c>
      <c r="H100" s="25">
        <v>0</v>
      </c>
      <c r="I100" s="24">
        <f t="shared" si="5"/>
        <v>0</v>
      </c>
    </row>
    <row r="101" spans="1:9" ht="14.25" customHeight="1" x14ac:dyDescent="0.3">
      <c r="A101" s="26" t="s">
        <v>37</v>
      </c>
      <c r="B101" s="26">
        <v>25</v>
      </c>
      <c r="C101" s="26">
        <v>114</v>
      </c>
      <c r="D101" s="26" t="s">
        <v>34</v>
      </c>
      <c r="E101" s="26">
        <v>10</v>
      </c>
      <c r="F101" s="27">
        <v>1368.48</v>
      </c>
      <c r="G101" s="28">
        <f t="shared" si="4"/>
        <v>1368.48</v>
      </c>
      <c r="H101" s="25">
        <v>0</v>
      </c>
      <c r="I101" s="28">
        <f t="shared" si="5"/>
        <v>0</v>
      </c>
    </row>
    <row r="102" spans="1:9" ht="14.25" customHeight="1" x14ac:dyDescent="0.3">
      <c r="A102" s="22" t="s">
        <v>37</v>
      </c>
      <c r="B102" s="22">
        <v>25</v>
      </c>
      <c r="C102" s="22">
        <v>125</v>
      </c>
      <c r="D102" s="22" t="s">
        <v>34</v>
      </c>
      <c r="E102" s="22">
        <v>8</v>
      </c>
      <c r="F102" s="23">
        <v>1407.54</v>
      </c>
      <c r="G102" s="24">
        <f t="shared" ref="G102:G133" si="6">ROUND(F102*(1-$B$3/100),2)</f>
        <v>1407.54</v>
      </c>
      <c r="H102" s="25">
        <v>0</v>
      </c>
      <c r="I102" s="24">
        <f t="shared" ref="I102:I133" si="7">H102*G102</f>
        <v>0</v>
      </c>
    </row>
    <row r="103" spans="1:9" ht="14.25" customHeight="1" x14ac:dyDescent="0.3">
      <c r="A103" s="26" t="s">
        <v>37</v>
      </c>
      <c r="B103" s="26">
        <v>25</v>
      </c>
      <c r="C103" s="26">
        <v>133</v>
      </c>
      <c r="D103" s="26" t="s">
        <v>34</v>
      </c>
      <c r="E103" s="26">
        <v>8</v>
      </c>
      <c r="F103" s="27">
        <v>1407.54</v>
      </c>
      <c r="G103" s="28">
        <f t="shared" si="6"/>
        <v>1407.54</v>
      </c>
      <c r="H103" s="25">
        <v>0</v>
      </c>
      <c r="I103" s="28">
        <f t="shared" si="7"/>
        <v>0</v>
      </c>
    </row>
    <row r="104" spans="1:9" ht="14.25" customHeight="1" x14ac:dyDescent="0.3">
      <c r="A104" s="22" t="s">
        <v>37</v>
      </c>
      <c r="B104" s="22">
        <v>25</v>
      </c>
      <c r="C104" s="22">
        <v>140</v>
      </c>
      <c r="D104" s="22" t="s">
        <v>34</v>
      </c>
      <c r="E104" s="22">
        <v>6</v>
      </c>
      <c r="F104" s="23">
        <v>1893.56</v>
      </c>
      <c r="G104" s="24">
        <f t="shared" si="6"/>
        <v>1893.56</v>
      </c>
      <c r="H104" s="25">
        <v>0</v>
      </c>
      <c r="I104" s="24">
        <f t="shared" si="7"/>
        <v>0</v>
      </c>
    </row>
    <row r="105" spans="1:9" ht="14.25" customHeight="1" x14ac:dyDescent="0.3">
      <c r="A105" s="26" t="s">
        <v>37</v>
      </c>
      <c r="B105" s="26">
        <v>25</v>
      </c>
      <c r="C105" s="26">
        <v>160</v>
      </c>
      <c r="D105" s="26" t="s">
        <v>34</v>
      </c>
      <c r="E105" s="26">
        <v>4</v>
      </c>
      <c r="F105" s="27">
        <v>2336.5500000000002</v>
      </c>
      <c r="G105" s="28">
        <f t="shared" si="6"/>
        <v>2336.5500000000002</v>
      </c>
      <c r="H105" s="25">
        <v>0</v>
      </c>
      <c r="I105" s="28">
        <f t="shared" si="7"/>
        <v>0</v>
      </c>
    </row>
    <row r="106" spans="1:9" ht="14.25" customHeight="1" x14ac:dyDescent="0.3">
      <c r="A106" s="22" t="s">
        <v>37</v>
      </c>
      <c r="B106" s="22">
        <v>32</v>
      </c>
      <c r="C106" s="22">
        <v>70</v>
      </c>
      <c r="D106" s="22" t="s">
        <v>34</v>
      </c>
      <c r="E106" s="22">
        <v>14</v>
      </c>
      <c r="F106" s="23">
        <v>1377.4</v>
      </c>
      <c r="G106" s="24">
        <f t="shared" si="6"/>
        <v>1377.4</v>
      </c>
      <c r="H106" s="25">
        <v>0</v>
      </c>
      <c r="I106" s="24">
        <f t="shared" si="7"/>
        <v>0</v>
      </c>
    </row>
    <row r="107" spans="1:9" ht="14.25" customHeight="1" x14ac:dyDescent="0.3">
      <c r="A107" s="26" t="s">
        <v>37</v>
      </c>
      <c r="B107" s="26">
        <v>32</v>
      </c>
      <c r="C107" s="26">
        <v>76</v>
      </c>
      <c r="D107" s="26" t="s">
        <v>34</v>
      </c>
      <c r="E107" s="26">
        <v>12</v>
      </c>
      <c r="F107" s="27">
        <v>1128.8800000000001</v>
      </c>
      <c r="G107" s="28">
        <f t="shared" si="6"/>
        <v>1128.8800000000001</v>
      </c>
      <c r="H107" s="25">
        <v>0</v>
      </c>
      <c r="I107" s="28">
        <f t="shared" si="7"/>
        <v>0</v>
      </c>
    </row>
    <row r="108" spans="1:9" ht="14.25" customHeight="1" x14ac:dyDescent="0.3">
      <c r="A108" s="22" t="s">
        <v>37</v>
      </c>
      <c r="B108" s="22">
        <v>32</v>
      </c>
      <c r="C108" s="22">
        <v>89</v>
      </c>
      <c r="D108" s="22" t="s">
        <v>34</v>
      </c>
      <c r="E108" s="22">
        <v>10</v>
      </c>
      <c r="F108" s="23">
        <v>1270.1199999999999</v>
      </c>
      <c r="G108" s="24">
        <f t="shared" si="6"/>
        <v>1270.1199999999999</v>
      </c>
      <c r="H108" s="25">
        <v>0</v>
      </c>
      <c r="I108" s="24">
        <f t="shared" si="7"/>
        <v>0</v>
      </c>
    </row>
    <row r="109" spans="1:9" ht="14.25" customHeight="1" x14ac:dyDescent="0.3">
      <c r="A109" s="26" t="s">
        <v>37</v>
      </c>
      <c r="B109" s="26">
        <v>32</v>
      </c>
      <c r="C109" s="26">
        <v>102</v>
      </c>
      <c r="D109" s="26" t="s">
        <v>34</v>
      </c>
      <c r="E109" s="26">
        <v>10</v>
      </c>
      <c r="F109" s="27">
        <v>1647.62</v>
      </c>
      <c r="G109" s="28">
        <f t="shared" si="6"/>
        <v>1647.62</v>
      </c>
      <c r="H109" s="25">
        <v>0</v>
      </c>
      <c r="I109" s="28">
        <f t="shared" si="7"/>
        <v>0</v>
      </c>
    </row>
    <row r="110" spans="1:9" ht="14.25" customHeight="1" x14ac:dyDescent="0.3">
      <c r="A110" s="22" t="s">
        <v>37</v>
      </c>
      <c r="B110" s="22">
        <v>32</v>
      </c>
      <c r="C110" s="22">
        <v>108</v>
      </c>
      <c r="D110" s="22" t="s">
        <v>34</v>
      </c>
      <c r="E110" s="22">
        <v>8</v>
      </c>
      <c r="F110" s="23">
        <v>1699.97</v>
      </c>
      <c r="G110" s="24">
        <f t="shared" si="6"/>
        <v>1699.97</v>
      </c>
      <c r="H110" s="25">
        <v>0</v>
      </c>
      <c r="I110" s="24">
        <f t="shared" si="7"/>
        <v>0</v>
      </c>
    </row>
    <row r="111" spans="1:9" ht="14.25" customHeight="1" x14ac:dyDescent="0.3">
      <c r="A111" s="26" t="s">
        <v>37</v>
      </c>
      <c r="B111" s="26">
        <v>32</v>
      </c>
      <c r="C111" s="26">
        <v>114</v>
      </c>
      <c r="D111" s="26" t="s">
        <v>34</v>
      </c>
      <c r="E111" s="26">
        <v>8</v>
      </c>
      <c r="F111" s="27">
        <v>1800.99</v>
      </c>
      <c r="G111" s="28">
        <f t="shared" si="6"/>
        <v>1800.99</v>
      </c>
      <c r="H111" s="25">
        <v>0</v>
      </c>
      <c r="I111" s="28">
        <f t="shared" si="7"/>
        <v>0</v>
      </c>
    </row>
    <row r="112" spans="1:9" ht="14.25" customHeight="1" x14ac:dyDescent="0.3">
      <c r="A112" s="22" t="s">
        <v>37</v>
      </c>
      <c r="B112" s="22">
        <v>32</v>
      </c>
      <c r="C112" s="22">
        <v>125</v>
      </c>
      <c r="D112" s="22" t="s">
        <v>34</v>
      </c>
      <c r="E112" s="22">
        <v>6</v>
      </c>
      <c r="F112" s="23">
        <v>2039.77</v>
      </c>
      <c r="G112" s="24">
        <f t="shared" si="6"/>
        <v>2039.77</v>
      </c>
      <c r="H112" s="25">
        <v>0</v>
      </c>
      <c r="I112" s="24">
        <f t="shared" si="7"/>
        <v>0</v>
      </c>
    </row>
    <row r="113" spans="1:9" ht="14.25" customHeight="1" x14ac:dyDescent="0.3">
      <c r="A113" s="26" t="s">
        <v>37</v>
      </c>
      <c r="B113" s="26">
        <v>32</v>
      </c>
      <c r="C113" s="26">
        <v>133</v>
      </c>
      <c r="D113" s="26" t="s">
        <v>34</v>
      </c>
      <c r="E113" s="26">
        <v>6</v>
      </c>
      <c r="F113" s="27">
        <v>2411.96</v>
      </c>
      <c r="G113" s="28">
        <f t="shared" si="6"/>
        <v>2411.96</v>
      </c>
      <c r="H113" s="25">
        <v>0</v>
      </c>
      <c r="I113" s="28">
        <f t="shared" si="7"/>
        <v>0</v>
      </c>
    </row>
    <row r="114" spans="1:9" ht="14.25" customHeight="1" x14ac:dyDescent="0.3">
      <c r="A114" s="22" t="s">
        <v>37</v>
      </c>
      <c r="B114" s="22">
        <v>32</v>
      </c>
      <c r="C114" s="22">
        <v>140</v>
      </c>
      <c r="D114" s="22" t="s">
        <v>34</v>
      </c>
      <c r="E114" s="22">
        <v>6</v>
      </c>
      <c r="F114" s="23">
        <v>2334.86</v>
      </c>
      <c r="G114" s="24">
        <f t="shared" si="6"/>
        <v>2334.86</v>
      </c>
      <c r="H114" s="25">
        <v>0</v>
      </c>
      <c r="I114" s="24">
        <f t="shared" si="7"/>
        <v>0</v>
      </c>
    </row>
    <row r="115" spans="1:9" ht="14.25" customHeight="1" x14ac:dyDescent="0.3">
      <c r="A115" s="26" t="s">
        <v>37</v>
      </c>
      <c r="B115" s="26">
        <v>32</v>
      </c>
      <c r="C115" s="26">
        <v>160</v>
      </c>
      <c r="D115" s="26" t="s">
        <v>34</v>
      </c>
      <c r="E115" s="26">
        <v>4</v>
      </c>
      <c r="F115" s="27">
        <v>2690.13</v>
      </c>
      <c r="G115" s="28">
        <f t="shared" si="6"/>
        <v>2690.13</v>
      </c>
      <c r="H115" s="25">
        <v>0</v>
      </c>
      <c r="I115" s="28">
        <f t="shared" si="7"/>
        <v>0</v>
      </c>
    </row>
    <row r="116" spans="1:9" ht="14.25" customHeight="1" x14ac:dyDescent="0.3">
      <c r="A116" s="29"/>
      <c r="B116" s="29"/>
      <c r="C116" s="29"/>
      <c r="D116" s="29"/>
      <c r="E116" s="29"/>
      <c r="F116" s="29"/>
      <c r="G116" s="29"/>
      <c r="H116" s="30" t="s">
        <v>35</v>
      </c>
      <c r="I116" s="31">
        <f>SUM(I6:I115)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9"/>
  <sheetViews>
    <sheetView zoomScaleNormal="100" workbookViewId="0">
      <pane ySplit="5" topLeftCell="A6" activePane="bottomLeft" state="frozen"/>
      <selection pane="bottomLeft" activeCell="C78" sqref="C78"/>
    </sheetView>
  </sheetViews>
  <sheetFormatPr defaultColWidth="8.6640625" defaultRowHeight="14.4" x14ac:dyDescent="0.3"/>
  <cols>
    <col min="1" max="1" width="22" customWidth="1"/>
    <col min="2" max="9" width="15" customWidth="1"/>
  </cols>
  <sheetData>
    <row r="1" spans="1:9" ht="17.25" customHeight="1" x14ac:dyDescent="0.3">
      <c r="A1" s="17" t="s">
        <v>38</v>
      </c>
    </row>
    <row r="2" spans="1:9" ht="14.25" customHeight="1" x14ac:dyDescent="0.3">
      <c r="A2" s="18" t="s">
        <v>21</v>
      </c>
    </row>
    <row r="3" spans="1:9" ht="15" customHeight="1" x14ac:dyDescent="0.3">
      <c r="A3" s="19" t="s">
        <v>22</v>
      </c>
      <c r="B3" s="20">
        <v>0</v>
      </c>
      <c r="C3" s="18" t="s">
        <v>23</v>
      </c>
    </row>
    <row r="5" spans="1:9" ht="27" customHeight="1" x14ac:dyDescent="0.3">
      <c r="A5" s="21" t="s">
        <v>24</v>
      </c>
      <c r="B5" s="21" t="s">
        <v>25</v>
      </c>
      <c r="C5" s="21" t="s">
        <v>26</v>
      </c>
      <c r="D5" s="21" t="s">
        <v>27</v>
      </c>
      <c r="E5" s="21" t="s">
        <v>28</v>
      </c>
      <c r="F5" s="21" t="s">
        <v>29</v>
      </c>
      <c r="G5" s="21" t="s">
        <v>30</v>
      </c>
      <c r="H5" s="21" t="s">
        <v>31</v>
      </c>
      <c r="I5" s="21" t="s">
        <v>32</v>
      </c>
    </row>
    <row r="6" spans="1:9" ht="14.25" customHeight="1" x14ac:dyDescent="0.3">
      <c r="A6" s="22" t="s">
        <v>39</v>
      </c>
      <c r="B6" s="22"/>
      <c r="C6" s="22">
        <v>12</v>
      </c>
      <c r="D6" s="22" t="s">
        <v>34</v>
      </c>
      <c r="E6" s="22">
        <v>560</v>
      </c>
      <c r="F6" s="23">
        <v>36</v>
      </c>
      <c r="G6" s="24">
        <f t="shared" ref="G6:G37" si="0">ROUND(F6*(1-$B$3/100),2)</f>
        <v>36</v>
      </c>
      <c r="H6" s="25">
        <v>0</v>
      </c>
      <c r="I6" s="24">
        <f t="shared" ref="I6:I37" si="1">H6*G6</f>
        <v>0</v>
      </c>
    </row>
    <row r="7" spans="1:9" ht="14.25" customHeight="1" x14ac:dyDescent="0.3">
      <c r="A7" s="26" t="s">
        <v>39</v>
      </c>
      <c r="B7" s="26"/>
      <c r="C7" s="26">
        <v>15</v>
      </c>
      <c r="D7" s="26" t="s">
        <v>34</v>
      </c>
      <c r="E7" s="26">
        <v>440</v>
      </c>
      <c r="F7" s="27">
        <v>38.520000000000003</v>
      </c>
      <c r="G7" s="28">
        <f t="shared" si="0"/>
        <v>38.520000000000003</v>
      </c>
      <c r="H7" s="25">
        <v>0</v>
      </c>
      <c r="I7" s="28">
        <f t="shared" si="1"/>
        <v>0</v>
      </c>
    </row>
    <row r="8" spans="1:9" ht="14.25" customHeight="1" x14ac:dyDescent="0.3">
      <c r="A8" s="22" t="s">
        <v>39</v>
      </c>
      <c r="B8" s="22"/>
      <c r="C8" s="22">
        <v>18</v>
      </c>
      <c r="D8" s="22" t="s">
        <v>34</v>
      </c>
      <c r="E8" s="22">
        <v>400</v>
      </c>
      <c r="F8" s="23">
        <v>43.74</v>
      </c>
      <c r="G8" s="24">
        <f t="shared" si="0"/>
        <v>43.74</v>
      </c>
      <c r="H8" s="25">
        <v>0</v>
      </c>
      <c r="I8" s="24">
        <f t="shared" si="1"/>
        <v>0</v>
      </c>
    </row>
    <row r="9" spans="1:9" ht="14.25" customHeight="1" x14ac:dyDescent="0.3">
      <c r="A9" s="26" t="s">
        <v>39</v>
      </c>
      <c r="B9" s="26"/>
      <c r="C9" s="26">
        <v>22</v>
      </c>
      <c r="D9" s="26" t="s">
        <v>34</v>
      </c>
      <c r="E9" s="26">
        <v>320</v>
      </c>
      <c r="F9" s="27">
        <v>53.36</v>
      </c>
      <c r="G9" s="28">
        <f t="shared" si="0"/>
        <v>53.36</v>
      </c>
      <c r="H9" s="25">
        <v>0</v>
      </c>
      <c r="I9" s="28">
        <f t="shared" si="1"/>
        <v>0</v>
      </c>
    </row>
    <row r="10" spans="1:9" ht="14.25" customHeight="1" x14ac:dyDescent="0.3">
      <c r="A10" s="22" t="s">
        <v>39</v>
      </c>
      <c r="B10" s="22">
        <v>6</v>
      </c>
      <c r="C10" s="22">
        <v>12</v>
      </c>
      <c r="D10" s="22" t="s">
        <v>34</v>
      </c>
      <c r="E10" s="22">
        <v>456</v>
      </c>
      <c r="F10" s="23">
        <v>58</v>
      </c>
      <c r="G10" s="24">
        <f t="shared" si="0"/>
        <v>58</v>
      </c>
      <c r="H10" s="25">
        <v>0</v>
      </c>
      <c r="I10" s="24">
        <f t="shared" si="1"/>
        <v>0</v>
      </c>
    </row>
    <row r="11" spans="1:9" ht="14.25" customHeight="1" x14ac:dyDescent="0.3">
      <c r="A11" s="26" t="s">
        <v>39</v>
      </c>
      <c r="B11" s="26">
        <v>6</v>
      </c>
      <c r="C11" s="26">
        <v>15</v>
      </c>
      <c r="D11" s="26" t="s">
        <v>34</v>
      </c>
      <c r="E11" s="26">
        <v>380</v>
      </c>
      <c r="F11" s="27">
        <v>61.31</v>
      </c>
      <c r="G11" s="28">
        <f t="shared" si="0"/>
        <v>61.31</v>
      </c>
      <c r="H11" s="25">
        <v>0</v>
      </c>
      <c r="I11" s="28">
        <f t="shared" si="1"/>
        <v>0</v>
      </c>
    </row>
    <row r="12" spans="1:9" ht="14.25" customHeight="1" x14ac:dyDescent="0.3">
      <c r="A12" s="22" t="s">
        <v>39</v>
      </c>
      <c r="B12" s="22">
        <v>6</v>
      </c>
      <c r="C12" s="22">
        <v>18</v>
      </c>
      <c r="D12" s="22" t="s">
        <v>34</v>
      </c>
      <c r="E12" s="22">
        <v>330</v>
      </c>
      <c r="F12" s="23">
        <v>65.14</v>
      </c>
      <c r="G12" s="24">
        <f t="shared" si="0"/>
        <v>65.14</v>
      </c>
      <c r="H12" s="25">
        <v>0</v>
      </c>
      <c r="I12" s="24">
        <f t="shared" si="1"/>
        <v>0</v>
      </c>
    </row>
    <row r="13" spans="1:9" ht="14.25" customHeight="1" x14ac:dyDescent="0.3">
      <c r="A13" s="26" t="s">
        <v>39</v>
      </c>
      <c r="B13" s="26">
        <v>6</v>
      </c>
      <c r="C13" s="26">
        <v>22</v>
      </c>
      <c r="D13" s="26" t="s">
        <v>34</v>
      </c>
      <c r="E13" s="26">
        <v>250</v>
      </c>
      <c r="F13" s="27">
        <v>74.650000000000006</v>
      </c>
      <c r="G13" s="28">
        <f t="shared" si="0"/>
        <v>74.650000000000006</v>
      </c>
      <c r="H13" s="25">
        <v>0</v>
      </c>
      <c r="I13" s="28">
        <f t="shared" si="1"/>
        <v>0</v>
      </c>
    </row>
    <row r="14" spans="1:9" ht="14.25" customHeight="1" x14ac:dyDescent="0.3">
      <c r="A14" s="22" t="s">
        <v>39</v>
      </c>
      <c r="B14" s="22">
        <v>6</v>
      </c>
      <c r="C14" s="22">
        <v>28</v>
      </c>
      <c r="D14" s="22" t="s">
        <v>34</v>
      </c>
      <c r="E14" s="22">
        <v>250</v>
      </c>
      <c r="F14" s="23">
        <v>60.77</v>
      </c>
      <c r="G14" s="24">
        <f t="shared" si="0"/>
        <v>60.77</v>
      </c>
      <c r="H14" s="25">
        <v>0</v>
      </c>
      <c r="I14" s="24">
        <f t="shared" si="1"/>
        <v>0</v>
      </c>
    </row>
    <row r="15" spans="1:9" ht="14.25" customHeight="1" x14ac:dyDescent="0.3">
      <c r="A15" s="26" t="s">
        <v>39</v>
      </c>
      <c r="B15" s="26">
        <v>6</v>
      </c>
      <c r="C15" s="26">
        <v>35</v>
      </c>
      <c r="D15" s="26" t="s">
        <v>34</v>
      </c>
      <c r="E15" s="26">
        <v>180</v>
      </c>
      <c r="F15" s="27">
        <v>80.31</v>
      </c>
      <c r="G15" s="28">
        <f t="shared" si="0"/>
        <v>80.31</v>
      </c>
      <c r="H15" s="25">
        <v>0</v>
      </c>
      <c r="I15" s="28">
        <f t="shared" si="1"/>
        <v>0</v>
      </c>
    </row>
    <row r="16" spans="1:9" ht="14.25" customHeight="1" x14ac:dyDescent="0.3">
      <c r="A16" s="22" t="s">
        <v>39</v>
      </c>
      <c r="B16" s="22">
        <v>9</v>
      </c>
      <c r="C16" s="22">
        <v>12</v>
      </c>
      <c r="D16" s="22" t="s">
        <v>34</v>
      </c>
      <c r="E16" s="22">
        <v>300</v>
      </c>
      <c r="F16" s="23">
        <v>63</v>
      </c>
      <c r="G16" s="24">
        <f t="shared" si="0"/>
        <v>63</v>
      </c>
      <c r="H16" s="25">
        <v>0</v>
      </c>
      <c r="I16" s="24">
        <f t="shared" si="1"/>
        <v>0</v>
      </c>
    </row>
    <row r="17" spans="1:9" ht="14.25" customHeight="1" x14ac:dyDescent="0.3">
      <c r="A17" s="26" t="s">
        <v>39</v>
      </c>
      <c r="B17" s="26">
        <v>9</v>
      </c>
      <c r="C17" s="26">
        <v>15</v>
      </c>
      <c r="D17" s="26" t="s">
        <v>34</v>
      </c>
      <c r="E17" s="26">
        <v>256</v>
      </c>
      <c r="F17" s="27">
        <v>67</v>
      </c>
      <c r="G17" s="28">
        <f t="shared" si="0"/>
        <v>67</v>
      </c>
      <c r="H17" s="25">
        <v>0</v>
      </c>
      <c r="I17" s="28">
        <f t="shared" si="1"/>
        <v>0</v>
      </c>
    </row>
    <row r="18" spans="1:9" ht="14.25" customHeight="1" x14ac:dyDescent="0.3">
      <c r="A18" s="22" t="s">
        <v>39</v>
      </c>
      <c r="B18" s="22">
        <v>9</v>
      </c>
      <c r="C18" s="22">
        <v>18</v>
      </c>
      <c r="D18" s="22" t="s">
        <v>34</v>
      </c>
      <c r="E18" s="22">
        <v>220</v>
      </c>
      <c r="F18" s="23">
        <v>78.33</v>
      </c>
      <c r="G18" s="24">
        <f t="shared" si="0"/>
        <v>78.33</v>
      </c>
      <c r="H18" s="25">
        <v>0</v>
      </c>
      <c r="I18" s="24">
        <f t="shared" si="1"/>
        <v>0</v>
      </c>
    </row>
    <row r="19" spans="1:9" ht="14.25" customHeight="1" x14ac:dyDescent="0.3">
      <c r="A19" s="26" t="s">
        <v>39</v>
      </c>
      <c r="B19" s="26">
        <v>9</v>
      </c>
      <c r="C19" s="26">
        <v>22</v>
      </c>
      <c r="D19" s="26" t="s">
        <v>34</v>
      </c>
      <c r="E19" s="26">
        <v>180</v>
      </c>
      <c r="F19" s="27">
        <v>88.49</v>
      </c>
      <c r="G19" s="28">
        <f t="shared" si="0"/>
        <v>88.49</v>
      </c>
      <c r="H19" s="25">
        <v>0</v>
      </c>
      <c r="I19" s="28">
        <f t="shared" si="1"/>
        <v>0</v>
      </c>
    </row>
    <row r="20" spans="1:9" ht="14.25" customHeight="1" x14ac:dyDescent="0.3">
      <c r="A20" s="22" t="s">
        <v>39</v>
      </c>
      <c r="B20" s="22">
        <v>9</v>
      </c>
      <c r="C20" s="22">
        <v>28</v>
      </c>
      <c r="D20" s="22" t="s">
        <v>34</v>
      </c>
      <c r="E20" s="22">
        <v>190</v>
      </c>
      <c r="F20" s="23">
        <v>86.48</v>
      </c>
      <c r="G20" s="24">
        <f t="shared" si="0"/>
        <v>86.48</v>
      </c>
      <c r="H20" s="25">
        <v>0</v>
      </c>
      <c r="I20" s="24">
        <f t="shared" si="1"/>
        <v>0</v>
      </c>
    </row>
    <row r="21" spans="1:9" ht="14.25" customHeight="1" x14ac:dyDescent="0.3">
      <c r="A21" s="26" t="s">
        <v>39</v>
      </c>
      <c r="B21" s="26">
        <v>9</v>
      </c>
      <c r="C21" s="26">
        <v>28</v>
      </c>
      <c r="D21" s="26" t="s">
        <v>34</v>
      </c>
      <c r="E21" s="26">
        <v>140</v>
      </c>
      <c r="F21" s="27">
        <v>102.72</v>
      </c>
      <c r="G21" s="28">
        <f t="shared" si="0"/>
        <v>102.72</v>
      </c>
      <c r="H21" s="25">
        <v>0</v>
      </c>
      <c r="I21" s="28">
        <f t="shared" si="1"/>
        <v>0</v>
      </c>
    </row>
    <row r="22" spans="1:9" ht="14.25" customHeight="1" x14ac:dyDescent="0.3">
      <c r="A22" s="22" t="s">
        <v>39</v>
      </c>
      <c r="B22" s="22">
        <v>9</v>
      </c>
      <c r="C22" s="22">
        <v>35</v>
      </c>
      <c r="D22" s="22" t="s">
        <v>34</v>
      </c>
      <c r="E22" s="22">
        <v>150</v>
      </c>
      <c r="F22" s="23">
        <v>108.53</v>
      </c>
      <c r="G22" s="24">
        <f t="shared" si="0"/>
        <v>108.53</v>
      </c>
      <c r="H22" s="25">
        <v>0</v>
      </c>
      <c r="I22" s="24">
        <f t="shared" si="1"/>
        <v>0</v>
      </c>
    </row>
    <row r="23" spans="1:9" ht="14.25" customHeight="1" x14ac:dyDescent="0.3">
      <c r="A23" s="26" t="s">
        <v>39</v>
      </c>
      <c r="B23" s="26">
        <v>9</v>
      </c>
      <c r="C23" s="26">
        <v>35</v>
      </c>
      <c r="D23" s="26" t="s">
        <v>34</v>
      </c>
      <c r="E23" s="26">
        <v>120</v>
      </c>
      <c r="F23" s="27">
        <v>127.9</v>
      </c>
      <c r="G23" s="28">
        <f t="shared" si="0"/>
        <v>127.9</v>
      </c>
      <c r="H23" s="25">
        <v>0</v>
      </c>
      <c r="I23" s="28">
        <f t="shared" si="1"/>
        <v>0</v>
      </c>
    </row>
    <row r="24" spans="1:9" ht="14.25" customHeight="1" x14ac:dyDescent="0.3">
      <c r="A24" s="22" t="s">
        <v>39</v>
      </c>
      <c r="B24" s="22">
        <v>9</v>
      </c>
      <c r="C24" s="22">
        <v>42</v>
      </c>
      <c r="D24" s="22" t="s">
        <v>34</v>
      </c>
      <c r="E24" s="22">
        <v>110</v>
      </c>
      <c r="F24" s="23">
        <v>122.14</v>
      </c>
      <c r="G24" s="24">
        <f t="shared" si="0"/>
        <v>122.14</v>
      </c>
      <c r="H24" s="25">
        <v>0</v>
      </c>
      <c r="I24" s="24">
        <f t="shared" si="1"/>
        <v>0</v>
      </c>
    </row>
    <row r="25" spans="1:9" ht="14.25" customHeight="1" x14ac:dyDescent="0.3">
      <c r="A25" s="26" t="s">
        <v>39</v>
      </c>
      <c r="B25" s="26">
        <v>9</v>
      </c>
      <c r="C25" s="26">
        <v>48</v>
      </c>
      <c r="D25" s="26" t="s">
        <v>34</v>
      </c>
      <c r="E25" s="26">
        <v>90</v>
      </c>
      <c r="F25" s="27">
        <v>147.86000000000001</v>
      </c>
      <c r="G25" s="28">
        <f t="shared" si="0"/>
        <v>147.86000000000001</v>
      </c>
      <c r="H25" s="25">
        <v>0</v>
      </c>
      <c r="I25" s="28">
        <f t="shared" si="1"/>
        <v>0</v>
      </c>
    </row>
    <row r="26" spans="1:9" ht="14.25" customHeight="1" x14ac:dyDescent="0.3">
      <c r="A26" s="22" t="s">
        <v>39</v>
      </c>
      <c r="B26" s="22">
        <v>9</v>
      </c>
      <c r="C26" s="22">
        <v>54</v>
      </c>
      <c r="D26" s="22" t="s">
        <v>34</v>
      </c>
      <c r="E26" s="22">
        <v>70</v>
      </c>
      <c r="F26" s="23">
        <v>179.62</v>
      </c>
      <c r="G26" s="24">
        <f t="shared" si="0"/>
        <v>179.62</v>
      </c>
      <c r="H26" s="25">
        <v>0</v>
      </c>
      <c r="I26" s="24">
        <f t="shared" si="1"/>
        <v>0</v>
      </c>
    </row>
    <row r="27" spans="1:9" ht="14.25" customHeight="1" x14ac:dyDescent="0.3">
      <c r="A27" s="26" t="s">
        <v>39</v>
      </c>
      <c r="B27" s="26">
        <v>9</v>
      </c>
      <c r="C27" s="26">
        <v>60</v>
      </c>
      <c r="D27" s="26" t="s">
        <v>34</v>
      </c>
      <c r="E27" s="26">
        <v>66</v>
      </c>
      <c r="F27" s="27">
        <v>205.68</v>
      </c>
      <c r="G27" s="28">
        <f t="shared" si="0"/>
        <v>205.68</v>
      </c>
      <c r="H27" s="25">
        <v>0</v>
      </c>
      <c r="I27" s="28">
        <f t="shared" si="1"/>
        <v>0</v>
      </c>
    </row>
    <row r="28" spans="1:9" ht="14.25" customHeight="1" x14ac:dyDescent="0.3">
      <c r="A28" s="22" t="s">
        <v>39</v>
      </c>
      <c r="B28" s="22">
        <v>9</v>
      </c>
      <c r="C28" s="22">
        <v>63</v>
      </c>
      <c r="D28" s="22" t="s">
        <v>34</v>
      </c>
      <c r="E28" s="22">
        <v>66</v>
      </c>
      <c r="F28" s="23">
        <v>210.98</v>
      </c>
      <c r="G28" s="24">
        <f t="shared" si="0"/>
        <v>210.98</v>
      </c>
      <c r="H28" s="25">
        <v>0</v>
      </c>
      <c r="I28" s="24">
        <f t="shared" si="1"/>
        <v>0</v>
      </c>
    </row>
    <row r="29" spans="1:9" ht="14.25" customHeight="1" x14ac:dyDescent="0.3">
      <c r="A29" s="26" t="s">
        <v>39</v>
      </c>
      <c r="B29" s="26">
        <v>9</v>
      </c>
      <c r="C29" s="26">
        <v>76</v>
      </c>
      <c r="D29" s="26" t="s">
        <v>34</v>
      </c>
      <c r="E29" s="26">
        <v>48</v>
      </c>
      <c r="F29" s="27">
        <v>300.35000000000002</v>
      </c>
      <c r="G29" s="28">
        <f t="shared" si="0"/>
        <v>300.35000000000002</v>
      </c>
      <c r="H29" s="25">
        <v>0</v>
      </c>
      <c r="I29" s="28">
        <f t="shared" si="1"/>
        <v>0</v>
      </c>
    </row>
    <row r="30" spans="1:9" ht="14.25" customHeight="1" x14ac:dyDescent="0.3">
      <c r="A30" s="22" t="s">
        <v>39</v>
      </c>
      <c r="B30" s="22">
        <v>9</v>
      </c>
      <c r="C30" s="22">
        <v>89</v>
      </c>
      <c r="D30" s="22" t="s">
        <v>34</v>
      </c>
      <c r="E30" s="22">
        <v>40</v>
      </c>
      <c r="F30" s="23">
        <v>357.63</v>
      </c>
      <c r="G30" s="24">
        <f t="shared" si="0"/>
        <v>357.63</v>
      </c>
      <c r="H30" s="25">
        <v>0</v>
      </c>
      <c r="I30" s="24">
        <f t="shared" si="1"/>
        <v>0</v>
      </c>
    </row>
    <row r="31" spans="1:9" ht="14.25" customHeight="1" x14ac:dyDescent="0.3">
      <c r="A31" s="26" t="s">
        <v>39</v>
      </c>
      <c r="B31" s="26">
        <v>13</v>
      </c>
      <c r="C31" s="26">
        <v>12</v>
      </c>
      <c r="D31" s="26" t="s">
        <v>34</v>
      </c>
      <c r="E31" s="26">
        <v>134</v>
      </c>
      <c r="F31" s="27">
        <v>150</v>
      </c>
      <c r="G31" s="28">
        <f t="shared" si="0"/>
        <v>150</v>
      </c>
      <c r="H31" s="25">
        <v>0</v>
      </c>
      <c r="I31" s="28">
        <f t="shared" si="1"/>
        <v>0</v>
      </c>
    </row>
    <row r="32" spans="1:9" ht="14.25" customHeight="1" x14ac:dyDescent="0.3">
      <c r="A32" s="22" t="s">
        <v>39</v>
      </c>
      <c r="B32" s="22">
        <v>13</v>
      </c>
      <c r="C32" s="22">
        <v>15</v>
      </c>
      <c r="D32" s="22" t="s">
        <v>34</v>
      </c>
      <c r="E32" s="22">
        <v>134</v>
      </c>
      <c r="F32" s="23">
        <v>159.88999999999999</v>
      </c>
      <c r="G32" s="24">
        <f t="shared" si="0"/>
        <v>159.88999999999999</v>
      </c>
      <c r="H32" s="25">
        <v>0</v>
      </c>
      <c r="I32" s="24">
        <f t="shared" si="1"/>
        <v>0</v>
      </c>
    </row>
    <row r="33" spans="1:9" ht="14.25" customHeight="1" x14ac:dyDescent="0.3">
      <c r="A33" s="26" t="s">
        <v>39</v>
      </c>
      <c r="B33" s="26">
        <v>13</v>
      </c>
      <c r="C33" s="26">
        <v>18</v>
      </c>
      <c r="D33" s="26" t="s">
        <v>34</v>
      </c>
      <c r="E33" s="26">
        <v>126</v>
      </c>
      <c r="F33" s="27">
        <v>168.45</v>
      </c>
      <c r="G33" s="28">
        <f t="shared" si="0"/>
        <v>168.45</v>
      </c>
      <c r="H33" s="25">
        <v>0</v>
      </c>
      <c r="I33" s="28">
        <f t="shared" si="1"/>
        <v>0</v>
      </c>
    </row>
    <row r="34" spans="1:9" ht="14.25" customHeight="1" x14ac:dyDescent="0.3">
      <c r="A34" s="22" t="s">
        <v>39</v>
      </c>
      <c r="B34" s="22">
        <v>13</v>
      </c>
      <c r="C34" s="22">
        <v>22</v>
      </c>
      <c r="D34" s="22" t="s">
        <v>34</v>
      </c>
      <c r="E34" s="22">
        <v>108</v>
      </c>
      <c r="F34" s="23">
        <v>195.41</v>
      </c>
      <c r="G34" s="24">
        <f t="shared" si="0"/>
        <v>195.41</v>
      </c>
      <c r="H34" s="25">
        <v>0</v>
      </c>
      <c r="I34" s="24">
        <f t="shared" si="1"/>
        <v>0</v>
      </c>
    </row>
    <row r="35" spans="1:9" ht="14.25" customHeight="1" x14ac:dyDescent="0.3">
      <c r="A35" s="26" t="s">
        <v>39</v>
      </c>
      <c r="B35" s="26">
        <v>13</v>
      </c>
      <c r="C35" s="26">
        <v>28</v>
      </c>
      <c r="D35" s="26" t="s">
        <v>34</v>
      </c>
      <c r="E35" s="26">
        <v>96</v>
      </c>
      <c r="F35" s="27">
        <v>226.39</v>
      </c>
      <c r="G35" s="28">
        <f t="shared" si="0"/>
        <v>226.39</v>
      </c>
      <c r="H35" s="25">
        <v>0</v>
      </c>
      <c r="I35" s="28">
        <f t="shared" si="1"/>
        <v>0</v>
      </c>
    </row>
    <row r="36" spans="1:9" ht="14.25" customHeight="1" x14ac:dyDescent="0.3">
      <c r="A36" s="22" t="s">
        <v>39</v>
      </c>
      <c r="B36" s="22">
        <v>13</v>
      </c>
      <c r="C36" s="22">
        <v>35</v>
      </c>
      <c r="D36" s="22" t="s">
        <v>34</v>
      </c>
      <c r="E36" s="22">
        <v>70</v>
      </c>
      <c r="F36" s="23">
        <v>275.16000000000003</v>
      </c>
      <c r="G36" s="24">
        <f t="shared" si="0"/>
        <v>275.16000000000003</v>
      </c>
      <c r="H36" s="25">
        <v>0</v>
      </c>
      <c r="I36" s="24">
        <f t="shared" si="1"/>
        <v>0</v>
      </c>
    </row>
    <row r="37" spans="1:9" ht="14.25" customHeight="1" x14ac:dyDescent="0.3">
      <c r="A37" s="26" t="s">
        <v>39</v>
      </c>
      <c r="B37" s="26">
        <v>13</v>
      </c>
      <c r="C37" s="26">
        <v>42</v>
      </c>
      <c r="D37" s="26" t="s">
        <v>34</v>
      </c>
      <c r="E37" s="26">
        <v>90</v>
      </c>
      <c r="F37" s="27">
        <v>152.81</v>
      </c>
      <c r="G37" s="28">
        <f t="shared" si="0"/>
        <v>152.81</v>
      </c>
      <c r="H37" s="25">
        <v>0</v>
      </c>
      <c r="I37" s="28">
        <f t="shared" si="1"/>
        <v>0</v>
      </c>
    </row>
    <row r="38" spans="1:9" ht="14.25" customHeight="1" x14ac:dyDescent="0.3">
      <c r="A38" s="22" t="s">
        <v>39</v>
      </c>
      <c r="B38" s="22">
        <v>13</v>
      </c>
      <c r="C38" s="22">
        <v>42</v>
      </c>
      <c r="D38" s="22" t="s">
        <v>34</v>
      </c>
      <c r="E38" s="22">
        <v>60</v>
      </c>
      <c r="F38" s="23">
        <v>333.37</v>
      </c>
      <c r="G38" s="24">
        <f t="shared" ref="G38:G69" si="2">ROUND(F38*(1-$B$3/100),2)</f>
        <v>333.37</v>
      </c>
      <c r="H38" s="25">
        <v>0</v>
      </c>
      <c r="I38" s="24">
        <f t="shared" ref="I38:I69" si="3">H38*G38</f>
        <v>0</v>
      </c>
    </row>
    <row r="39" spans="1:9" ht="14.25" customHeight="1" x14ac:dyDescent="0.3">
      <c r="A39" s="26" t="s">
        <v>39</v>
      </c>
      <c r="B39" s="26">
        <v>13</v>
      </c>
      <c r="C39" s="26">
        <v>48</v>
      </c>
      <c r="D39" s="26" t="s">
        <v>34</v>
      </c>
      <c r="E39" s="26">
        <v>70</v>
      </c>
      <c r="F39" s="27">
        <v>183.69</v>
      </c>
      <c r="G39" s="28">
        <f t="shared" si="2"/>
        <v>183.69</v>
      </c>
      <c r="H39" s="25">
        <v>0</v>
      </c>
      <c r="I39" s="28">
        <f t="shared" si="3"/>
        <v>0</v>
      </c>
    </row>
    <row r="40" spans="1:9" ht="14.25" customHeight="1" x14ac:dyDescent="0.3">
      <c r="A40" s="22" t="s">
        <v>39</v>
      </c>
      <c r="B40" s="22">
        <v>13</v>
      </c>
      <c r="C40" s="22">
        <v>48</v>
      </c>
      <c r="D40" s="22" t="s">
        <v>34</v>
      </c>
      <c r="E40" s="22">
        <v>48</v>
      </c>
      <c r="F40" s="23">
        <v>396.01</v>
      </c>
      <c r="G40" s="24">
        <f t="shared" si="2"/>
        <v>396.01</v>
      </c>
      <c r="H40" s="25">
        <v>0</v>
      </c>
      <c r="I40" s="24">
        <f t="shared" si="3"/>
        <v>0</v>
      </c>
    </row>
    <row r="41" spans="1:9" ht="14.25" customHeight="1" x14ac:dyDescent="0.3">
      <c r="A41" s="26" t="s">
        <v>39</v>
      </c>
      <c r="B41" s="26">
        <v>13</v>
      </c>
      <c r="C41" s="26">
        <v>54</v>
      </c>
      <c r="D41" s="26" t="s">
        <v>34</v>
      </c>
      <c r="E41" s="26">
        <v>66</v>
      </c>
      <c r="F41" s="27">
        <v>198.27</v>
      </c>
      <c r="G41" s="28">
        <f t="shared" si="2"/>
        <v>198.27</v>
      </c>
      <c r="H41" s="25">
        <v>0</v>
      </c>
      <c r="I41" s="28">
        <f t="shared" si="3"/>
        <v>0</v>
      </c>
    </row>
    <row r="42" spans="1:9" ht="14.25" customHeight="1" x14ac:dyDescent="0.3">
      <c r="A42" s="22" t="s">
        <v>39</v>
      </c>
      <c r="B42" s="22">
        <v>13</v>
      </c>
      <c r="C42" s="22">
        <v>60</v>
      </c>
      <c r="D42" s="22" t="s">
        <v>34</v>
      </c>
      <c r="E42" s="22">
        <v>48</v>
      </c>
      <c r="F42" s="23">
        <v>217.03</v>
      </c>
      <c r="G42" s="24">
        <f t="shared" si="2"/>
        <v>217.03</v>
      </c>
      <c r="H42" s="25">
        <v>0</v>
      </c>
      <c r="I42" s="24">
        <f t="shared" si="3"/>
        <v>0</v>
      </c>
    </row>
    <row r="43" spans="1:9" ht="14.25" customHeight="1" x14ac:dyDescent="0.3">
      <c r="A43" s="26" t="s">
        <v>39</v>
      </c>
      <c r="B43" s="26">
        <v>13</v>
      </c>
      <c r="C43" s="26">
        <v>63</v>
      </c>
      <c r="D43" s="26" t="s">
        <v>34</v>
      </c>
      <c r="E43" s="26">
        <v>48</v>
      </c>
      <c r="F43" s="27">
        <v>233.95</v>
      </c>
      <c r="G43" s="28">
        <f t="shared" si="2"/>
        <v>233.95</v>
      </c>
      <c r="H43" s="25">
        <v>0</v>
      </c>
      <c r="I43" s="28">
        <f t="shared" si="3"/>
        <v>0</v>
      </c>
    </row>
    <row r="44" spans="1:9" ht="14.25" customHeight="1" x14ac:dyDescent="0.3">
      <c r="A44" s="22" t="s">
        <v>39</v>
      </c>
      <c r="B44" s="22">
        <v>13</v>
      </c>
      <c r="C44" s="22">
        <v>76</v>
      </c>
      <c r="D44" s="22" t="s">
        <v>34</v>
      </c>
      <c r="E44" s="22">
        <v>40</v>
      </c>
      <c r="F44" s="23">
        <v>277.36</v>
      </c>
      <c r="G44" s="24">
        <f t="shared" si="2"/>
        <v>277.36</v>
      </c>
      <c r="H44" s="25">
        <v>0</v>
      </c>
      <c r="I44" s="24">
        <f t="shared" si="3"/>
        <v>0</v>
      </c>
    </row>
    <row r="45" spans="1:9" ht="14.25" customHeight="1" x14ac:dyDescent="0.3">
      <c r="A45" s="26" t="s">
        <v>39</v>
      </c>
      <c r="B45" s="26">
        <v>13</v>
      </c>
      <c r="C45" s="26">
        <v>89</v>
      </c>
      <c r="D45" s="26" t="s">
        <v>34</v>
      </c>
      <c r="E45" s="26">
        <v>30</v>
      </c>
      <c r="F45" s="27">
        <v>381.09</v>
      </c>
      <c r="G45" s="28">
        <f t="shared" si="2"/>
        <v>381.09</v>
      </c>
      <c r="H45" s="25">
        <v>0</v>
      </c>
      <c r="I45" s="28">
        <f t="shared" si="3"/>
        <v>0</v>
      </c>
    </row>
    <row r="46" spans="1:9" ht="14.25" customHeight="1" x14ac:dyDescent="0.3">
      <c r="A46" s="22" t="s">
        <v>39</v>
      </c>
      <c r="B46" s="22">
        <v>13</v>
      </c>
      <c r="C46" s="22">
        <v>102</v>
      </c>
      <c r="D46" s="22" t="s">
        <v>34</v>
      </c>
      <c r="E46" s="22">
        <v>24</v>
      </c>
      <c r="F46" s="23">
        <v>523.49</v>
      </c>
      <c r="G46" s="24">
        <f t="shared" si="2"/>
        <v>523.49</v>
      </c>
      <c r="H46" s="25">
        <v>0</v>
      </c>
      <c r="I46" s="24">
        <f t="shared" si="3"/>
        <v>0</v>
      </c>
    </row>
    <row r="47" spans="1:9" ht="14.25" customHeight="1" x14ac:dyDescent="0.3">
      <c r="A47" s="26" t="s">
        <v>39</v>
      </c>
      <c r="B47" s="26">
        <v>13</v>
      </c>
      <c r="C47" s="26">
        <v>108</v>
      </c>
      <c r="D47" s="26" t="s">
        <v>34</v>
      </c>
      <c r="E47" s="26">
        <v>22</v>
      </c>
      <c r="F47" s="27">
        <v>551.29999999999995</v>
      </c>
      <c r="G47" s="28">
        <f t="shared" si="2"/>
        <v>551.29999999999995</v>
      </c>
      <c r="H47" s="25">
        <v>0</v>
      </c>
      <c r="I47" s="28">
        <f t="shared" si="3"/>
        <v>0</v>
      </c>
    </row>
    <row r="48" spans="1:9" ht="14.25" customHeight="1" x14ac:dyDescent="0.3">
      <c r="A48" s="22" t="s">
        <v>39</v>
      </c>
      <c r="B48" s="22">
        <v>13</v>
      </c>
      <c r="C48" s="22">
        <v>114</v>
      </c>
      <c r="D48" s="22" t="s">
        <v>34</v>
      </c>
      <c r="E48" s="22">
        <v>22</v>
      </c>
      <c r="F48" s="23">
        <v>570.64</v>
      </c>
      <c r="G48" s="24">
        <f t="shared" si="2"/>
        <v>570.64</v>
      </c>
      <c r="H48" s="25">
        <v>0</v>
      </c>
      <c r="I48" s="24">
        <f t="shared" si="3"/>
        <v>0</v>
      </c>
    </row>
    <row r="49" spans="1:9" ht="14.25" customHeight="1" x14ac:dyDescent="0.3">
      <c r="A49" s="26" t="s">
        <v>39</v>
      </c>
      <c r="B49" s="26">
        <v>20</v>
      </c>
      <c r="C49" s="26">
        <v>54</v>
      </c>
      <c r="D49" s="26" t="s">
        <v>34</v>
      </c>
      <c r="E49" s="26">
        <v>48</v>
      </c>
      <c r="F49" s="27">
        <v>425.39</v>
      </c>
      <c r="G49" s="28">
        <f t="shared" si="2"/>
        <v>425.39</v>
      </c>
      <c r="H49" s="25">
        <v>0</v>
      </c>
      <c r="I49" s="28">
        <f t="shared" si="3"/>
        <v>0</v>
      </c>
    </row>
    <row r="50" spans="1:9" ht="14.25" customHeight="1" x14ac:dyDescent="0.3">
      <c r="A50" s="22" t="s">
        <v>39</v>
      </c>
      <c r="B50" s="22">
        <v>20</v>
      </c>
      <c r="C50" s="22">
        <v>60</v>
      </c>
      <c r="D50" s="22" t="s">
        <v>34</v>
      </c>
      <c r="E50" s="22">
        <v>40</v>
      </c>
      <c r="F50" s="23">
        <v>482.02</v>
      </c>
      <c r="G50" s="24">
        <f t="shared" si="2"/>
        <v>482.02</v>
      </c>
      <c r="H50" s="25">
        <v>0</v>
      </c>
      <c r="I50" s="24">
        <f t="shared" si="3"/>
        <v>0</v>
      </c>
    </row>
    <row r="51" spans="1:9" ht="14.25" customHeight="1" x14ac:dyDescent="0.3">
      <c r="A51" s="26" t="s">
        <v>39</v>
      </c>
      <c r="B51" s="26">
        <v>20</v>
      </c>
      <c r="C51" s="26">
        <v>76</v>
      </c>
      <c r="D51" s="26" t="s">
        <v>34</v>
      </c>
      <c r="E51" s="26">
        <v>26</v>
      </c>
      <c r="F51" s="27">
        <v>571.6</v>
      </c>
      <c r="G51" s="28">
        <f t="shared" si="2"/>
        <v>571.6</v>
      </c>
      <c r="H51" s="25">
        <v>0</v>
      </c>
      <c r="I51" s="28">
        <f t="shared" si="3"/>
        <v>0</v>
      </c>
    </row>
    <row r="52" spans="1:9" ht="14.25" customHeight="1" x14ac:dyDescent="0.3">
      <c r="A52" s="22" t="s">
        <v>39</v>
      </c>
      <c r="B52" s="22">
        <v>20</v>
      </c>
      <c r="C52" s="22">
        <v>89</v>
      </c>
      <c r="D52" s="22" t="s">
        <v>34</v>
      </c>
      <c r="E52" s="22">
        <v>24</v>
      </c>
      <c r="F52" s="23">
        <v>768.65</v>
      </c>
      <c r="G52" s="24">
        <f t="shared" si="2"/>
        <v>768.65</v>
      </c>
      <c r="H52" s="25">
        <v>0</v>
      </c>
      <c r="I52" s="24">
        <f t="shared" si="3"/>
        <v>0</v>
      </c>
    </row>
    <row r="53" spans="1:9" ht="14.25" customHeight="1" x14ac:dyDescent="0.3">
      <c r="A53" s="26" t="s">
        <v>39</v>
      </c>
      <c r="B53" s="26">
        <v>20</v>
      </c>
      <c r="C53" s="26">
        <v>102</v>
      </c>
      <c r="D53" s="26" t="s">
        <v>34</v>
      </c>
      <c r="E53" s="26">
        <v>20</v>
      </c>
      <c r="F53" s="27">
        <v>948.69</v>
      </c>
      <c r="G53" s="28">
        <f t="shared" si="2"/>
        <v>948.69</v>
      </c>
      <c r="H53" s="25">
        <v>0</v>
      </c>
      <c r="I53" s="28">
        <f t="shared" si="3"/>
        <v>0</v>
      </c>
    </row>
    <row r="54" spans="1:9" ht="14.25" customHeight="1" x14ac:dyDescent="0.3">
      <c r="A54" s="22" t="s">
        <v>39</v>
      </c>
      <c r="B54" s="22">
        <v>20</v>
      </c>
      <c r="C54" s="22">
        <v>108</v>
      </c>
      <c r="D54" s="22" t="s">
        <v>34</v>
      </c>
      <c r="E54" s="22">
        <v>16</v>
      </c>
      <c r="F54" s="23">
        <v>1011.73</v>
      </c>
      <c r="G54" s="24">
        <f t="shared" si="2"/>
        <v>1011.73</v>
      </c>
      <c r="H54" s="25">
        <v>0</v>
      </c>
      <c r="I54" s="24">
        <f t="shared" si="3"/>
        <v>0</v>
      </c>
    </row>
    <row r="55" spans="1:9" ht="14.25" customHeight="1" x14ac:dyDescent="0.3">
      <c r="A55" s="26" t="s">
        <v>39</v>
      </c>
      <c r="B55" s="26">
        <v>20</v>
      </c>
      <c r="C55" s="26">
        <v>114</v>
      </c>
      <c r="D55" s="26" t="s">
        <v>34</v>
      </c>
      <c r="E55" s="26">
        <v>14</v>
      </c>
      <c r="F55" s="27">
        <v>1100.98</v>
      </c>
      <c r="G55" s="28">
        <f t="shared" si="2"/>
        <v>1100.98</v>
      </c>
      <c r="H55" s="25">
        <v>0</v>
      </c>
      <c r="I55" s="28">
        <f t="shared" si="3"/>
        <v>0</v>
      </c>
    </row>
    <row r="56" spans="1:9" ht="14.25" customHeight="1" x14ac:dyDescent="0.3">
      <c r="A56" s="22" t="s">
        <v>40</v>
      </c>
      <c r="B56" s="22"/>
      <c r="C56" s="22">
        <v>12</v>
      </c>
      <c r="D56" s="22" t="s">
        <v>34</v>
      </c>
      <c r="E56" s="22">
        <v>230</v>
      </c>
      <c r="F56" s="23">
        <v>26.66</v>
      </c>
      <c r="G56" s="24">
        <f t="shared" si="2"/>
        <v>26.66</v>
      </c>
      <c r="H56" s="25">
        <v>0</v>
      </c>
      <c r="I56" s="24">
        <f t="shared" si="3"/>
        <v>0</v>
      </c>
    </row>
    <row r="57" spans="1:9" ht="14.25" customHeight="1" x14ac:dyDescent="0.3">
      <c r="A57" s="26" t="s">
        <v>40</v>
      </c>
      <c r="B57" s="26"/>
      <c r="C57" s="26">
        <v>15</v>
      </c>
      <c r="D57" s="26" t="s">
        <v>34</v>
      </c>
      <c r="E57" s="26">
        <v>200</v>
      </c>
      <c r="F57" s="27">
        <v>27.76</v>
      </c>
      <c r="G57" s="28">
        <f t="shared" si="2"/>
        <v>27.76</v>
      </c>
      <c r="H57" s="25">
        <v>0</v>
      </c>
      <c r="I57" s="28">
        <f t="shared" si="3"/>
        <v>0</v>
      </c>
    </row>
    <row r="58" spans="1:9" ht="14.25" customHeight="1" x14ac:dyDescent="0.3">
      <c r="A58" s="22" t="s">
        <v>40</v>
      </c>
      <c r="B58" s="22"/>
      <c r="C58" s="22">
        <v>18</v>
      </c>
      <c r="D58" s="22" t="s">
        <v>34</v>
      </c>
      <c r="E58" s="22">
        <v>180</v>
      </c>
      <c r="F58" s="23">
        <v>31.11</v>
      </c>
      <c r="G58" s="24">
        <f t="shared" si="2"/>
        <v>31.11</v>
      </c>
      <c r="H58" s="25">
        <v>0</v>
      </c>
      <c r="I58" s="24">
        <f t="shared" si="3"/>
        <v>0</v>
      </c>
    </row>
    <row r="59" spans="1:9" ht="14.25" customHeight="1" x14ac:dyDescent="0.3">
      <c r="A59" s="26" t="s">
        <v>40</v>
      </c>
      <c r="B59" s="26">
        <v>4</v>
      </c>
      <c r="C59" s="26">
        <v>15</v>
      </c>
      <c r="D59" s="26" t="s">
        <v>34</v>
      </c>
      <c r="E59" s="26">
        <v>200</v>
      </c>
      <c r="F59" s="27">
        <v>23.23</v>
      </c>
      <c r="G59" s="28">
        <f t="shared" si="2"/>
        <v>23.23</v>
      </c>
      <c r="H59" s="25">
        <v>0</v>
      </c>
      <c r="I59" s="28">
        <f t="shared" si="3"/>
        <v>0</v>
      </c>
    </row>
    <row r="60" spans="1:9" ht="14.25" customHeight="1" x14ac:dyDescent="0.3">
      <c r="A60" s="22" t="s">
        <v>40</v>
      </c>
      <c r="B60" s="22">
        <v>4</v>
      </c>
      <c r="C60" s="22">
        <v>18</v>
      </c>
      <c r="D60" s="22" t="s">
        <v>34</v>
      </c>
      <c r="E60" s="22">
        <v>190</v>
      </c>
      <c r="F60" s="23">
        <v>28.4</v>
      </c>
      <c r="G60" s="24">
        <f t="shared" si="2"/>
        <v>28.4</v>
      </c>
      <c r="H60" s="25">
        <v>0</v>
      </c>
      <c r="I60" s="24">
        <f t="shared" si="3"/>
        <v>0</v>
      </c>
    </row>
    <row r="61" spans="1:9" ht="14.25" customHeight="1" x14ac:dyDescent="0.3">
      <c r="A61" s="26" t="s">
        <v>40</v>
      </c>
      <c r="B61" s="26">
        <v>4</v>
      </c>
      <c r="C61" s="26">
        <v>22</v>
      </c>
      <c r="D61" s="26" t="s">
        <v>34</v>
      </c>
      <c r="E61" s="26">
        <v>160</v>
      </c>
      <c r="F61" s="27">
        <v>34.700000000000003</v>
      </c>
      <c r="G61" s="28">
        <f t="shared" si="2"/>
        <v>34.700000000000003</v>
      </c>
      <c r="H61" s="25">
        <v>0</v>
      </c>
      <c r="I61" s="28">
        <f t="shared" si="3"/>
        <v>0</v>
      </c>
    </row>
    <row r="62" spans="1:9" ht="14.25" customHeight="1" x14ac:dyDescent="0.3">
      <c r="A62" s="22" t="s">
        <v>40</v>
      </c>
      <c r="B62" s="22">
        <v>4</v>
      </c>
      <c r="C62" s="22">
        <v>28</v>
      </c>
      <c r="D62" s="22" t="s">
        <v>34</v>
      </c>
      <c r="E62" s="22">
        <v>140</v>
      </c>
      <c r="F62" s="23">
        <v>38.619999999999997</v>
      </c>
      <c r="G62" s="24">
        <f t="shared" si="2"/>
        <v>38.619999999999997</v>
      </c>
      <c r="H62" s="25">
        <v>0</v>
      </c>
      <c r="I62" s="24">
        <f t="shared" si="3"/>
        <v>0</v>
      </c>
    </row>
    <row r="63" spans="1:9" ht="14.25" customHeight="1" x14ac:dyDescent="0.3">
      <c r="A63" s="26" t="s">
        <v>40</v>
      </c>
      <c r="B63" s="26">
        <v>4</v>
      </c>
      <c r="C63" s="26">
        <v>35</v>
      </c>
      <c r="D63" s="26" t="s">
        <v>34</v>
      </c>
      <c r="E63" s="26">
        <v>110</v>
      </c>
      <c r="F63" s="27">
        <v>51.57</v>
      </c>
      <c r="G63" s="28">
        <f t="shared" si="2"/>
        <v>51.57</v>
      </c>
      <c r="H63" s="25">
        <v>0</v>
      </c>
      <c r="I63" s="28">
        <f t="shared" si="3"/>
        <v>0</v>
      </c>
    </row>
    <row r="64" spans="1:9" ht="14.25" customHeight="1" x14ac:dyDescent="0.3">
      <c r="A64" s="22" t="s">
        <v>40</v>
      </c>
      <c r="B64" s="22">
        <v>6</v>
      </c>
      <c r="C64" s="22">
        <v>15</v>
      </c>
      <c r="D64" s="22" t="s">
        <v>34</v>
      </c>
      <c r="E64" s="22">
        <v>140</v>
      </c>
      <c r="F64" s="23">
        <v>33.19</v>
      </c>
      <c r="G64" s="24">
        <f t="shared" si="2"/>
        <v>33.19</v>
      </c>
      <c r="H64" s="25">
        <v>0</v>
      </c>
      <c r="I64" s="24">
        <f t="shared" si="3"/>
        <v>0</v>
      </c>
    </row>
    <row r="65" spans="1:9" ht="14.25" customHeight="1" x14ac:dyDescent="0.3">
      <c r="A65" s="26" t="s">
        <v>40</v>
      </c>
      <c r="B65" s="26">
        <v>6</v>
      </c>
      <c r="C65" s="26">
        <v>18</v>
      </c>
      <c r="D65" s="26" t="s">
        <v>34</v>
      </c>
      <c r="E65" s="26">
        <v>120</v>
      </c>
      <c r="F65" s="27">
        <v>34.700000000000003</v>
      </c>
      <c r="G65" s="28">
        <f t="shared" si="2"/>
        <v>34.700000000000003</v>
      </c>
      <c r="H65" s="25">
        <v>0</v>
      </c>
      <c r="I65" s="28">
        <f t="shared" si="3"/>
        <v>0</v>
      </c>
    </row>
    <row r="66" spans="1:9" ht="14.25" customHeight="1" x14ac:dyDescent="0.3">
      <c r="A66" s="22" t="s">
        <v>40</v>
      </c>
      <c r="B66" s="22">
        <v>6</v>
      </c>
      <c r="C66" s="22">
        <v>22</v>
      </c>
      <c r="D66" s="22" t="s">
        <v>34</v>
      </c>
      <c r="E66" s="22">
        <v>140</v>
      </c>
      <c r="F66" s="23">
        <v>35.61</v>
      </c>
      <c r="G66" s="24">
        <f t="shared" si="2"/>
        <v>35.61</v>
      </c>
      <c r="H66" s="25">
        <v>0</v>
      </c>
      <c r="I66" s="24">
        <f t="shared" si="3"/>
        <v>0</v>
      </c>
    </row>
    <row r="67" spans="1:9" ht="14.25" customHeight="1" x14ac:dyDescent="0.3">
      <c r="A67" s="26" t="s">
        <v>40</v>
      </c>
      <c r="B67" s="26">
        <v>6</v>
      </c>
      <c r="C67" s="26">
        <v>22</v>
      </c>
      <c r="D67" s="26" t="s">
        <v>34</v>
      </c>
      <c r="E67" s="26">
        <v>100</v>
      </c>
      <c r="F67" s="27">
        <v>41.63</v>
      </c>
      <c r="G67" s="28">
        <f t="shared" si="2"/>
        <v>41.63</v>
      </c>
      <c r="H67" s="25">
        <v>0</v>
      </c>
      <c r="I67" s="28">
        <f t="shared" si="3"/>
        <v>0</v>
      </c>
    </row>
    <row r="68" spans="1:9" ht="14.25" customHeight="1" x14ac:dyDescent="0.3">
      <c r="A68" s="22" t="s">
        <v>40</v>
      </c>
      <c r="B68" s="22">
        <v>6</v>
      </c>
      <c r="C68" s="22">
        <v>28</v>
      </c>
      <c r="D68" s="22" t="s">
        <v>34</v>
      </c>
      <c r="E68" s="22">
        <v>120</v>
      </c>
      <c r="F68" s="23">
        <v>39.53</v>
      </c>
      <c r="G68" s="24">
        <f t="shared" si="2"/>
        <v>39.53</v>
      </c>
      <c r="H68" s="25">
        <v>0</v>
      </c>
      <c r="I68" s="24">
        <f t="shared" si="3"/>
        <v>0</v>
      </c>
    </row>
    <row r="69" spans="1:9" ht="14.25" customHeight="1" x14ac:dyDescent="0.3">
      <c r="A69" s="26" t="s">
        <v>40</v>
      </c>
      <c r="B69" s="26">
        <v>6</v>
      </c>
      <c r="C69" s="26">
        <v>35</v>
      </c>
      <c r="D69" s="26" t="s">
        <v>34</v>
      </c>
      <c r="E69" s="26">
        <v>80</v>
      </c>
      <c r="F69" s="27">
        <v>54.46</v>
      </c>
      <c r="G69" s="28">
        <f t="shared" si="2"/>
        <v>54.46</v>
      </c>
      <c r="H69" s="25">
        <v>0</v>
      </c>
      <c r="I69" s="28">
        <f t="shared" si="3"/>
        <v>0</v>
      </c>
    </row>
    <row r="70" spans="1:9" ht="14.25" customHeight="1" x14ac:dyDescent="0.3">
      <c r="A70" s="22" t="s">
        <v>40</v>
      </c>
      <c r="B70" s="22">
        <v>9</v>
      </c>
      <c r="C70" s="22">
        <v>15</v>
      </c>
      <c r="D70" s="22" t="s">
        <v>34</v>
      </c>
      <c r="E70" s="22">
        <v>100</v>
      </c>
      <c r="F70" s="23">
        <v>70.64</v>
      </c>
      <c r="G70" s="24">
        <f t="shared" ref="G70:G101" si="4">ROUND(F70*(1-$B$3/100),2)</f>
        <v>70.64</v>
      </c>
      <c r="H70" s="25">
        <v>0</v>
      </c>
      <c r="I70" s="24">
        <f t="shared" ref="I70:I101" si="5">H70*G70</f>
        <v>0</v>
      </c>
    </row>
    <row r="71" spans="1:9" ht="14.25" customHeight="1" x14ac:dyDescent="0.3">
      <c r="A71" s="26" t="s">
        <v>40</v>
      </c>
      <c r="B71" s="26">
        <v>9</v>
      </c>
      <c r="C71" s="26">
        <v>18</v>
      </c>
      <c r="D71" s="26" t="s">
        <v>34</v>
      </c>
      <c r="E71" s="26">
        <v>96</v>
      </c>
      <c r="F71" s="27">
        <v>73.58</v>
      </c>
      <c r="G71" s="28">
        <f t="shared" si="4"/>
        <v>73.58</v>
      </c>
      <c r="H71" s="25">
        <v>0</v>
      </c>
      <c r="I71" s="28">
        <f t="shared" si="5"/>
        <v>0</v>
      </c>
    </row>
    <row r="72" spans="1:9" ht="14.25" customHeight="1" x14ac:dyDescent="0.3">
      <c r="A72" s="22" t="s">
        <v>40</v>
      </c>
      <c r="B72" s="22">
        <v>9</v>
      </c>
      <c r="C72" s="22">
        <v>22</v>
      </c>
      <c r="D72" s="22" t="s">
        <v>34</v>
      </c>
      <c r="E72" s="22">
        <v>80</v>
      </c>
      <c r="F72" s="23">
        <v>83.46</v>
      </c>
      <c r="G72" s="24">
        <f t="shared" si="4"/>
        <v>83.46</v>
      </c>
      <c r="H72" s="25">
        <v>0</v>
      </c>
      <c r="I72" s="24">
        <f t="shared" si="5"/>
        <v>0</v>
      </c>
    </row>
    <row r="73" spans="1:9" ht="14.25" customHeight="1" x14ac:dyDescent="0.3">
      <c r="A73" s="26" t="s">
        <v>40</v>
      </c>
      <c r="B73" s="26">
        <v>9</v>
      </c>
      <c r="C73" s="26">
        <v>28</v>
      </c>
      <c r="D73" s="26" t="s">
        <v>34</v>
      </c>
      <c r="E73" s="26">
        <v>90</v>
      </c>
      <c r="F73" s="27">
        <v>50.29</v>
      </c>
      <c r="G73" s="28">
        <f t="shared" si="4"/>
        <v>50.29</v>
      </c>
      <c r="H73" s="25">
        <v>0</v>
      </c>
      <c r="I73" s="28">
        <f t="shared" si="5"/>
        <v>0</v>
      </c>
    </row>
    <row r="74" spans="1:9" ht="14.25" customHeight="1" x14ac:dyDescent="0.3">
      <c r="A74" s="22" t="s">
        <v>40</v>
      </c>
      <c r="B74" s="22">
        <v>9</v>
      </c>
      <c r="C74" s="22">
        <v>35</v>
      </c>
      <c r="D74" s="22" t="s">
        <v>34</v>
      </c>
      <c r="E74" s="22">
        <v>60</v>
      </c>
      <c r="F74" s="23">
        <v>62.14</v>
      </c>
      <c r="G74" s="24">
        <f t="shared" si="4"/>
        <v>62.14</v>
      </c>
      <c r="H74" s="25">
        <v>0</v>
      </c>
      <c r="I74" s="24">
        <f t="shared" si="5"/>
        <v>0</v>
      </c>
    </row>
    <row r="75" spans="1:9" ht="14.25" customHeight="1" x14ac:dyDescent="0.3">
      <c r="A75" s="26" t="s">
        <v>40</v>
      </c>
      <c r="B75" s="26">
        <v>9</v>
      </c>
      <c r="C75" s="26">
        <v>42</v>
      </c>
      <c r="D75" s="26" t="s">
        <v>34</v>
      </c>
      <c r="E75" s="26">
        <v>48</v>
      </c>
      <c r="F75" s="27">
        <v>69.819999999999993</v>
      </c>
      <c r="G75" s="28">
        <f t="shared" si="4"/>
        <v>69.819999999999993</v>
      </c>
      <c r="H75" s="25">
        <v>0</v>
      </c>
      <c r="I75" s="28">
        <f t="shared" si="5"/>
        <v>0</v>
      </c>
    </row>
    <row r="76" spans="1:9" ht="14.25" customHeight="1" x14ac:dyDescent="0.3">
      <c r="A76" s="22" t="s">
        <v>40</v>
      </c>
      <c r="B76" s="22">
        <v>13</v>
      </c>
      <c r="C76" s="22">
        <v>28</v>
      </c>
      <c r="D76" s="22" t="s">
        <v>34</v>
      </c>
      <c r="E76" s="22">
        <v>64</v>
      </c>
      <c r="F76" s="23">
        <v>99.49</v>
      </c>
      <c r="G76" s="24">
        <f t="shared" si="4"/>
        <v>99.49</v>
      </c>
      <c r="H76" s="25">
        <v>0</v>
      </c>
      <c r="I76" s="24">
        <f t="shared" si="5"/>
        <v>0</v>
      </c>
    </row>
    <row r="77" spans="1:9" ht="14.25" customHeight="1" x14ac:dyDescent="0.3">
      <c r="A77" s="26" t="s">
        <v>40</v>
      </c>
      <c r="B77" s="26">
        <v>13</v>
      </c>
      <c r="C77" s="26">
        <v>35</v>
      </c>
      <c r="D77" s="26" t="s">
        <v>34</v>
      </c>
      <c r="E77" s="26">
        <v>48</v>
      </c>
      <c r="F77" s="27">
        <v>130.24</v>
      </c>
      <c r="G77" s="28">
        <f t="shared" si="4"/>
        <v>130.24</v>
      </c>
      <c r="H77" s="25">
        <v>0</v>
      </c>
      <c r="I77" s="28">
        <f t="shared" si="5"/>
        <v>0</v>
      </c>
    </row>
    <row r="78" spans="1:9" ht="14.25" customHeight="1" x14ac:dyDescent="0.3">
      <c r="A78" s="22" t="s">
        <v>40</v>
      </c>
      <c r="B78" s="22">
        <v>13</v>
      </c>
      <c r="C78" s="22">
        <v>42</v>
      </c>
      <c r="D78" s="22" t="s">
        <v>34</v>
      </c>
      <c r="E78" s="22">
        <v>42</v>
      </c>
      <c r="F78" s="23">
        <v>148.5</v>
      </c>
      <c r="G78" s="24">
        <f t="shared" si="4"/>
        <v>148.5</v>
      </c>
      <c r="H78" s="25">
        <v>0</v>
      </c>
      <c r="I78" s="24">
        <f t="shared" si="5"/>
        <v>0</v>
      </c>
    </row>
    <row r="79" spans="1:9" ht="14.25" customHeight="1" x14ac:dyDescent="0.3">
      <c r="A79" s="29"/>
      <c r="B79" s="29"/>
      <c r="C79" s="29"/>
      <c r="D79" s="29"/>
      <c r="E79" s="29"/>
      <c r="F79" s="29"/>
      <c r="G79" s="29"/>
      <c r="H79" s="30" t="s">
        <v>35</v>
      </c>
      <c r="I79" s="31">
        <f>SUM(I6:I78)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8"/>
  <sheetViews>
    <sheetView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2" customWidth="1"/>
    <col min="2" max="7" width="15" customWidth="1"/>
  </cols>
  <sheetData>
    <row r="1" spans="1:7" ht="17.25" customHeight="1" x14ac:dyDescent="0.3">
      <c r="A1" s="17" t="s">
        <v>41</v>
      </c>
    </row>
    <row r="2" spans="1:7" ht="14.25" customHeight="1" x14ac:dyDescent="0.3">
      <c r="A2" s="18" t="s">
        <v>21</v>
      </c>
    </row>
    <row r="3" spans="1:7" ht="15" customHeight="1" x14ac:dyDescent="0.3">
      <c r="A3" s="19" t="s">
        <v>22</v>
      </c>
      <c r="B3" s="20">
        <v>0</v>
      </c>
      <c r="C3" s="18" t="s">
        <v>23</v>
      </c>
    </row>
    <row r="5" spans="1:7" ht="27" customHeight="1" x14ac:dyDescent="0.3">
      <c r="A5" s="21" t="s">
        <v>42</v>
      </c>
      <c r="B5" s="21" t="s">
        <v>43</v>
      </c>
      <c r="C5" s="21" t="s">
        <v>44</v>
      </c>
      <c r="D5" s="21" t="s">
        <v>45</v>
      </c>
      <c r="E5" s="21" t="s">
        <v>30</v>
      </c>
      <c r="F5" s="21" t="s">
        <v>31</v>
      </c>
      <c r="G5" s="21" t="s">
        <v>32</v>
      </c>
    </row>
    <row r="6" spans="1:7" ht="14.25" customHeight="1" x14ac:dyDescent="0.3">
      <c r="A6" s="22" t="s">
        <v>46</v>
      </c>
      <c r="B6" s="22">
        <v>6</v>
      </c>
      <c r="C6" s="22">
        <v>30</v>
      </c>
      <c r="D6" s="23">
        <v>359.72</v>
      </c>
      <c r="E6" s="24">
        <f t="shared" ref="E6:E37" si="0">ROUND(D6*(1-$B$3/100),2)</f>
        <v>359.72</v>
      </c>
      <c r="F6" s="25">
        <v>0</v>
      </c>
      <c r="G6" s="24">
        <f t="shared" ref="G6:G37" si="1">F6*E6</f>
        <v>0</v>
      </c>
    </row>
    <row r="7" spans="1:7" ht="14.25" customHeight="1" x14ac:dyDescent="0.3">
      <c r="A7" s="26" t="s">
        <v>46</v>
      </c>
      <c r="B7" s="26">
        <v>9</v>
      </c>
      <c r="C7" s="26">
        <v>24</v>
      </c>
      <c r="D7" s="27">
        <v>398.15</v>
      </c>
      <c r="E7" s="28">
        <f t="shared" si="0"/>
        <v>398.15</v>
      </c>
      <c r="F7" s="25">
        <v>0</v>
      </c>
      <c r="G7" s="28">
        <f t="shared" si="1"/>
        <v>0</v>
      </c>
    </row>
    <row r="8" spans="1:7" ht="14.25" customHeight="1" x14ac:dyDescent="0.3">
      <c r="A8" s="22" t="s">
        <v>46</v>
      </c>
      <c r="B8" s="22">
        <v>13</v>
      </c>
      <c r="C8" s="22">
        <v>14</v>
      </c>
      <c r="D8" s="23">
        <v>576.45000000000005</v>
      </c>
      <c r="E8" s="24">
        <f t="shared" si="0"/>
        <v>576.45000000000005</v>
      </c>
      <c r="F8" s="25">
        <v>0</v>
      </c>
      <c r="G8" s="24">
        <f t="shared" si="1"/>
        <v>0</v>
      </c>
    </row>
    <row r="9" spans="1:7" ht="14.25" customHeight="1" x14ac:dyDescent="0.3">
      <c r="A9" s="26" t="s">
        <v>46</v>
      </c>
      <c r="B9" s="26">
        <v>19</v>
      </c>
      <c r="C9" s="26">
        <v>10</v>
      </c>
      <c r="D9" s="27">
        <v>821.52</v>
      </c>
      <c r="E9" s="28">
        <f t="shared" si="0"/>
        <v>821.52</v>
      </c>
      <c r="F9" s="25">
        <v>0</v>
      </c>
      <c r="G9" s="28">
        <f t="shared" si="1"/>
        <v>0</v>
      </c>
    </row>
    <row r="10" spans="1:7" ht="14.25" customHeight="1" x14ac:dyDescent="0.3">
      <c r="A10" s="22" t="s">
        <v>46</v>
      </c>
      <c r="B10" s="22">
        <v>25</v>
      </c>
      <c r="C10" s="22">
        <v>8</v>
      </c>
      <c r="D10" s="23">
        <v>1048.9100000000001</v>
      </c>
      <c r="E10" s="24">
        <f t="shared" si="0"/>
        <v>1048.9100000000001</v>
      </c>
      <c r="F10" s="25">
        <v>0</v>
      </c>
      <c r="G10" s="24">
        <f t="shared" si="1"/>
        <v>0</v>
      </c>
    </row>
    <row r="11" spans="1:7" ht="14.25" customHeight="1" x14ac:dyDescent="0.3">
      <c r="A11" s="26" t="s">
        <v>46</v>
      </c>
      <c r="B11" s="26">
        <v>32</v>
      </c>
      <c r="C11" s="26">
        <v>6</v>
      </c>
      <c r="D11" s="27">
        <v>1389.34</v>
      </c>
      <c r="E11" s="28">
        <f t="shared" si="0"/>
        <v>1389.34</v>
      </c>
      <c r="F11" s="25">
        <v>0</v>
      </c>
      <c r="G11" s="28">
        <f t="shared" si="1"/>
        <v>0</v>
      </c>
    </row>
    <row r="12" spans="1:7" ht="14.25" customHeight="1" x14ac:dyDescent="0.3">
      <c r="A12" s="22" t="s">
        <v>46</v>
      </c>
      <c r="B12" s="22">
        <v>40</v>
      </c>
      <c r="C12" s="22">
        <v>4</v>
      </c>
      <c r="D12" s="23">
        <v>2179.23</v>
      </c>
      <c r="E12" s="24">
        <f t="shared" si="0"/>
        <v>2179.23</v>
      </c>
      <c r="F12" s="25">
        <v>0</v>
      </c>
      <c r="G12" s="24">
        <f t="shared" si="1"/>
        <v>0</v>
      </c>
    </row>
    <row r="13" spans="1:7" ht="14.25" customHeight="1" x14ac:dyDescent="0.3">
      <c r="A13" s="26" t="s">
        <v>46</v>
      </c>
      <c r="B13" s="26">
        <v>50</v>
      </c>
      <c r="C13" s="26">
        <v>4</v>
      </c>
      <c r="D13" s="27">
        <v>2528.64</v>
      </c>
      <c r="E13" s="28">
        <f t="shared" si="0"/>
        <v>2528.64</v>
      </c>
      <c r="F13" s="25">
        <v>0</v>
      </c>
      <c r="G13" s="28">
        <f t="shared" si="1"/>
        <v>0</v>
      </c>
    </row>
    <row r="14" spans="1:7" ht="14.25" customHeight="1" x14ac:dyDescent="0.3">
      <c r="A14" s="22" t="s">
        <v>47</v>
      </c>
      <c r="B14" s="22">
        <v>6</v>
      </c>
      <c r="C14" s="22">
        <v>30</v>
      </c>
      <c r="D14" s="23">
        <v>566.41999999999996</v>
      </c>
      <c r="E14" s="24">
        <f t="shared" si="0"/>
        <v>566.41999999999996</v>
      </c>
      <c r="F14" s="25">
        <v>0</v>
      </c>
      <c r="G14" s="24">
        <f t="shared" si="1"/>
        <v>0</v>
      </c>
    </row>
    <row r="15" spans="1:7" ht="14.25" customHeight="1" x14ac:dyDescent="0.3">
      <c r="A15" s="26" t="s">
        <v>47</v>
      </c>
      <c r="B15" s="26">
        <v>9</v>
      </c>
      <c r="C15" s="26">
        <v>24</v>
      </c>
      <c r="D15" s="27">
        <v>600.14</v>
      </c>
      <c r="E15" s="28">
        <f t="shared" si="0"/>
        <v>600.14</v>
      </c>
      <c r="F15" s="25">
        <v>0</v>
      </c>
      <c r="G15" s="28">
        <f t="shared" si="1"/>
        <v>0</v>
      </c>
    </row>
    <row r="16" spans="1:7" ht="14.25" customHeight="1" x14ac:dyDescent="0.3">
      <c r="A16" s="22" t="s">
        <v>47</v>
      </c>
      <c r="B16" s="22">
        <v>13</v>
      </c>
      <c r="C16" s="22">
        <v>14</v>
      </c>
      <c r="D16" s="23">
        <v>834.73</v>
      </c>
      <c r="E16" s="24">
        <f t="shared" si="0"/>
        <v>834.73</v>
      </c>
      <c r="F16" s="25">
        <v>0</v>
      </c>
      <c r="G16" s="24">
        <f t="shared" si="1"/>
        <v>0</v>
      </c>
    </row>
    <row r="17" spans="1:7" ht="14.25" customHeight="1" x14ac:dyDescent="0.3">
      <c r="A17" s="26" t="s">
        <v>47</v>
      </c>
      <c r="B17" s="26">
        <v>19</v>
      </c>
      <c r="C17" s="26">
        <v>10</v>
      </c>
      <c r="D17" s="27">
        <v>1063.97</v>
      </c>
      <c r="E17" s="28">
        <f t="shared" si="0"/>
        <v>1063.97</v>
      </c>
      <c r="F17" s="25">
        <v>0</v>
      </c>
      <c r="G17" s="28">
        <f t="shared" si="1"/>
        <v>0</v>
      </c>
    </row>
    <row r="18" spans="1:7" ht="14.25" customHeight="1" x14ac:dyDescent="0.3">
      <c r="A18" s="22" t="s">
        <v>47</v>
      </c>
      <c r="B18" s="22">
        <v>25</v>
      </c>
      <c r="C18" s="22">
        <v>8</v>
      </c>
      <c r="D18" s="23">
        <v>1318.55</v>
      </c>
      <c r="E18" s="24">
        <f t="shared" si="0"/>
        <v>1318.55</v>
      </c>
      <c r="F18" s="25">
        <v>0</v>
      </c>
      <c r="G18" s="24">
        <f t="shared" si="1"/>
        <v>0</v>
      </c>
    </row>
    <row r="19" spans="1:7" ht="14.25" customHeight="1" x14ac:dyDescent="0.3">
      <c r="A19" s="26" t="s">
        <v>47</v>
      </c>
      <c r="B19" s="26">
        <v>32</v>
      </c>
      <c r="C19" s="26">
        <v>6</v>
      </c>
      <c r="D19" s="27">
        <v>1605.56</v>
      </c>
      <c r="E19" s="28">
        <f t="shared" si="0"/>
        <v>1605.56</v>
      </c>
      <c r="F19" s="25">
        <v>0</v>
      </c>
      <c r="G19" s="28">
        <f t="shared" si="1"/>
        <v>0</v>
      </c>
    </row>
    <row r="20" spans="1:7" ht="14.25" customHeight="1" x14ac:dyDescent="0.3">
      <c r="A20" s="22" t="s">
        <v>47</v>
      </c>
      <c r="B20" s="22">
        <v>40</v>
      </c>
      <c r="C20" s="22">
        <v>4</v>
      </c>
      <c r="D20" s="23">
        <v>2691.59</v>
      </c>
      <c r="E20" s="24">
        <f t="shared" si="0"/>
        <v>2691.59</v>
      </c>
      <c r="F20" s="25">
        <v>0</v>
      </c>
      <c r="G20" s="24">
        <f t="shared" si="1"/>
        <v>0</v>
      </c>
    </row>
    <row r="21" spans="1:7" ht="14.25" customHeight="1" x14ac:dyDescent="0.3">
      <c r="A21" s="26" t="s">
        <v>47</v>
      </c>
      <c r="B21" s="26">
        <v>50</v>
      </c>
      <c r="C21" s="26">
        <v>4</v>
      </c>
      <c r="D21" s="27">
        <v>2704.4</v>
      </c>
      <c r="E21" s="28">
        <f t="shared" si="0"/>
        <v>2704.4</v>
      </c>
      <c r="F21" s="25">
        <v>0</v>
      </c>
      <c r="G21" s="28">
        <f t="shared" si="1"/>
        <v>0</v>
      </c>
    </row>
    <row r="22" spans="1:7" ht="14.25" customHeight="1" x14ac:dyDescent="0.3">
      <c r="A22" s="22" t="s">
        <v>48</v>
      </c>
      <c r="B22" s="22">
        <v>6</v>
      </c>
      <c r="C22" s="22">
        <v>30</v>
      </c>
      <c r="D22" s="23">
        <v>790.08</v>
      </c>
      <c r="E22" s="24">
        <f t="shared" si="0"/>
        <v>790.08</v>
      </c>
      <c r="F22" s="25">
        <v>0</v>
      </c>
      <c r="G22" s="24">
        <f t="shared" si="1"/>
        <v>0</v>
      </c>
    </row>
    <row r="23" spans="1:7" ht="14.25" customHeight="1" x14ac:dyDescent="0.3">
      <c r="A23" s="26" t="s">
        <v>48</v>
      </c>
      <c r="B23" s="26">
        <v>9</v>
      </c>
      <c r="C23" s="26">
        <v>24</v>
      </c>
      <c r="D23" s="27">
        <v>834.32</v>
      </c>
      <c r="E23" s="28">
        <f t="shared" si="0"/>
        <v>834.32</v>
      </c>
      <c r="F23" s="25">
        <v>0</v>
      </c>
      <c r="G23" s="28">
        <f t="shared" si="1"/>
        <v>0</v>
      </c>
    </row>
    <row r="24" spans="1:7" ht="14.25" customHeight="1" x14ac:dyDescent="0.3">
      <c r="A24" s="22" t="s">
        <v>48</v>
      </c>
      <c r="B24" s="22">
        <v>13</v>
      </c>
      <c r="C24" s="22">
        <v>14</v>
      </c>
      <c r="D24" s="23">
        <v>1036.28</v>
      </c>
      <c r="E24" s="24">
        <f t="shared" si="0"/>
        <v>1036.28</v>
      </c>
      <c r="F24" s="25">
        <v>0</v>
      </c>
      <c r="G24" s="24">
        <f t="shared" si="1"/>
        <v>0</v>
      </c>
    </row>
    <row r="25" spans="1:7" ht="14.25" customHeight="1" x14ac:dyDescent="0.3">
      <c r="A25" s="26" t="s">
        <v>48</v>
      </c>
      <c r="B25" s="26">
        <v>19</v>
      </c>
      <c r="C25" s="26">
        <v>10</v>
      </c>
      <c r="D25" s="27">
        <v>1285</v>
      </c>
      <c r="E25" s="28">
        <f t="shared" si="0"/>
        <v>1285</v>
      </c>
      <c r="F25" s="25">
        <v>0</v>
      </c>
      <c r="G25" s="28">
        <f t="shared" si="1"/>
        <v>0</v>
      </c>
    </row>
    <row r="26" spans="1:7" ht="14.25" customHeight="1" x14ac:dyDescent="0.3">
      <c r="A26" s="22" t="s">
        <v>48</v>
      </c>
      <c r="B26" s="22">
        <v>25</v>
      </c>
      <c r="C26" s="22">
        <v>8</v>
      </c>
      <c r="D26" s="23">
        <v>1534.67</v>
      </c>
      <c r="E26" s="24">
        <f t="shared" si="0"/>
        <v>1534.67</v>
      </c>
      <c r="F26" s="25">
        <v>0</v>
      </c>
      <c r="G26" s="24">
        <f t="shared" si="1"/>
        <v>0</v>
      </c>
    </row>
    <row r="27" spans="1:7" ht="14.25" customHeight="1" x14ac:dyDescent="0.3">
      <c r="A27" s="26" t="s">
        <v>48</v>
      </c>
      <c r="B27" s="26">
        <v>32</v>
      </c>
      <c r="C27" s="26">
        <v>6</v>
      </c>
      <c r="D27" s="27">
        <v>1793.42</v>
      </c>
      <c r="E27" s="28">
        <f t="shared" si="0"/>
        <v>1793.42</v>
      </c>
      <c r="F27" s="25">
        <v>0</v>
      </c>
      <c r="G27" s="28">
        <f t="shared" si="1"/>
        <v>0</v>
      </c>
    </row>
    <row r="28" spans="1:7" ht="14.25" customHeight="1" x14ac:dyDescent="0.3">
      <c r="A28" s="22" t="s">
        <v>48</v>
      </c>
      <c r="B28" s="22">
        <v>40</v>
      </c>
      <c r="C28" s="22">
        <v>4</v>
      </c>
      <c r="D28" s="23">
        <v>2659.2</v>
      </c>
      <c r="E28" s="24">
        <f t="shared" si="0"/>
        <v>2659.2</v>
      </c>
      <c r="F28" s="25">
        <v>0</v>
      </c>
      <c r="G28" s="24">
        <f t="shared" si="1"/>
        <v>0</v>
      </c>
    </row>
    <row r="29" spans="1:7" ht="14.25" customHeight="1" x14ac:dyDescent="0.3">
      <c r="A29" s="26" t="s">
        <v>48</v>
      </c>
      <c r="B29" s="26">
        <v>50</v>
      </c>
      <c r="C29" s="26">
        <v>4</v>
      </c>
      <c r="D29" s="27">
        <v>3246.04</v>
      </c>
      <c r="E29" s="28">
        <f t="shared" si="0"/>
        <v>3246.04</v>
      </c>
      <c r="F29" s="25">
        <v>0</v>
      </c>
      <c r="G29" s="28">
        <f t="shared" si="1"/>
        <v>0</v>
      </c>
    </row>
    <row r="30" spans="1:7" ht="14.25" customHeight="1" x14ac:dyDescent="0.3">
      <c r="A30" s="22" t="s">
        <v>49</v>
      </c>
      <c r="B30" s="22">
        <v>6</v>
      </c>
      <c r="C30" s="22">
        <v>30</v>
      </c>
      <c r="D30" s="23">
        <v>753.94</v>
      </c>
      <c r="E30" s="24">
        <f t="shared" si="0"/>
        <v>753.94</v>
      </c>
      <c r="F30" s="25">
        <v>0</v>
      </c>
      <c r="G30" s="24">
        <f t="shared" si="1"/>
        <v>0</v>
      </c>
    </row>
    <row r="31" spans="1:7" ht="14.25" customHeight="1" x14ac:dyDescent="0.3">
      <c r="A31" s="26" t="s">
        <v>49</v>
      </c>
      <c r="B31" s="26">
        <v>9</v>
      </c>
      <c r="C31" s="26">
        <v>24</v>
      </c>
      <c r="D31" s="27">
        <v>769.27</v>
      </c>
      <c r="E31" s="28">
        <f t="shared" si="0"/>
        <v>769.27</v>
      </c>
      <c r="F31" s="25">
        <v>0</v>
      </c>
      <c r="G31" s="28">
        <f t="shared" si="1"/>
        <v>0</v>
      </c>
    </row>
    <row r="32" spans="1:7" ht="14.25" customHeight="1" x14ac:dyDescent="0.3">
      <c r="A32" s="22" t="s">
        <v>49</v>
      </c>
      <c r="B32" s="22">
        <v>13</v>
      </c>
      <c r="C32" s="22">
        <v>14</v>
      </c>
      <c r="D32" s="23">
        <v>1002.72</v>
      </c>
      <c r="E32" s="24">
        <f t="shared" si="0"/>
        <v>1002.72</v>
      </c>
      <c r="F32" s="25">
        <v>0</v>
      </c>
      <c r="G32" s="24">
        <f t="shared" si="1"/>
        <v>0</v>
      </c>
    </row>
    <row r="33" spans="1:7" ht="14.25" customHeight="1" x14ac:dyDescent="0.3">
      <c r="A33" s="26" t="s">
        <v>49</v>
      </c>
      <c r="B33" s="26">
        <v>19</v>
      </c>
      <c r="C33" s="26">
        <v>10</v>
      </c>
      <c r="D33" s="27">
        <v>1203</v>
      </c>
      <c r="E33" s="28">
        <f t="shared" si="0"/>
        <v>1203</v>
      </c>
      <c r="F33" s="25">
        <v>0</v>
      </c>
      <c r="G33" s="28">
        <f t="shared" si="1"/>
        <v>0</v>
      </c>
    </row>
    <row r="34" spans="1:7" ht="14.25" customHeight="1" x14ac:dyDescent="0.3">
      <c r="A34" s="22" t="s">
        <v>49</v>
      </c>
      <c r="B34" s="22">
        <v>25</v>
      </c>
      <c r="C34" s="22">
        <v>8</v>
      </c>
      <c r="D34" s="23">
        <v>1433.92</v>
      </c>
      <c r="E34" s="24">
        <f t="shared" si="0"/>
        <v>1433.92</v>
      </c>
      <c r="F34" s="25">
        <v>0</v>
      </c>
      <c r="G34" s="24">
        <f t="shared" si="1"/>
        <v>0</v>
      </c>
    </row>
    <row r="35" spans="1:7" ht="14.25" customHeight="1" x14ac:dyDescent="0.3">
      <c r="A35" s="26" t="s">
        <v>49</v>
      </c>
      <c r="B35" s="26">
        <v>32</v>
      </c>
      <c r="C35" s="26">
        <v>6</v>
      </c>
      <c r="D35" s="27">
        <v>1771.83</v>
      </c>
      <c r="E35" s="28">
        <f t="shared" si="0"/>
        <v>1771.83</v>
      </c>
      <c r="F35" s="25">
        <v>0</v>
      </c>
      <c r="G35" s="28">
        <f t="shared" si="1"/>
        <v>0</v>
      </c>
    </row>
    <row r="36" spans="1:7" ht="14.25" customHeight="1" x14ac:dyDescent="0.3">
      <c r="A36" s="22" t="s">
        <v>49</v>
      </c>
      <c r="B36" s="22">
        <v>40</v>
      </c>
      <c r="C36" s="22">
        <v>4</v>
      </c>
      <c r="D36" s="23">
        <v>2480.08</v>
      </c>
      <c r="E36" s="24">
        <f t="shared" si="0"/>
        <v>2480.08</v>
      </c>
      <c r="F36" s="25">
        <v>0</v>
      </c>
      <c r="G36" s="24">
        <f t="shared" si="1"/>
        <v>0</v>
      </c>
    </row>
    <row r="37" spans="1:7" ht="14.25" customHeight="1" x14ac:dyDescent="0.3">
      <c r="A37" s="26" t="s">
        <v>49</v>
      </c>
      <c r="B37" s="26">
        <v>50</v>
      </c>
      <c r="C37" s="26">
        <v>4</v>
      </c>
      <c r="D37" s="27">
        <v>2798.26</v>
      </c>
      <c r="E37" s="28">
        <f t="shared" si="0"/>
        <v>2798.26</v>
      </c>
      <c r="F37" s="25">
        <v>0</v>
      </c>
      <c r="G37" s="28">
        <f t="shared" si="1"/>
        <v>0</v>
      </c>
    </row>
    <row r="38" spans="1:7" ht="14.25" customHeight="1" x14ac:dyDescent="0.3">
      <c r="A38" s="29"/>
      <c r="B38" s="29"/>
      <c r="C38" s="29"/>
      <c r="D38" s="29"/>
      <c r="E38" s="29"/>
      <c r="F38" s="30" t="s">
        <v>35</v>
      </c>
      <c r="G38" s="31">
        <f>SUM(G6:G37)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2" customWidth="1"/>
    <col min="2" max="7" width="15" customWidth="1"/>
  </cols>
  <sheetData>
    <row r="1" spans="1:7" ht="17.25" customHeight="1" x14ac:dyDescent="0.3">
      <c r="A1" s="17" t="s">
        <v>50</v>
      </c>
    </row>
    <row r="2" spans="1:7" ht="14.25" customHeight="1" x14ac:dyDescent="0.3">
      <c r="A2" s="18" t="s">
        <v>21</v>
      </c>
    </row>
    <row r="3" spans="1:7" ht="15" customHeight="1" x14ac:dyDescent="0.3">
      <c r="A3" s="19" t="s">
        <v>22</v>
      </c>
      <c r="B3" s="20">
        <v>0</v>
      </c>
      <c r="C3" s="18" t="s">
        <v>23</v>
      </c>
    </row>
    <row r="5" spans="1:7" ht="27" customHeight="1" x14ac:dyDescent="0.3">
      <c r="A5" s="21" t="s">
        <v>42</v>
      </c>
      <c r="B5" s="21" t="s">
        <v>43</v>
      </c>
      <c r="C5" s="21" t="s">
        <v>44</v>
      </c>
      <c r="D5" s="21" t="s">
        <v>45</v>
      </c>
      <c r="E5" s="21" t="s">
        <v>30</v>
      </c>
      <c r="F5" s="21" t="s">
        <v>31</v>
      </c>
      <c r="G5" s="21" t="s">
        <v>32</v>
      </c>
    </row>
    <row r="6" spans="1:7" ht="14.25" customHeight="1" x14ac:dyDescent="0.3">
      <c r="A6" s="22" t="s">
        <v>51</v>
      </c>
      <c r="B6" s="22">
        <v>3</v>
      </c>
      <c r="C6" s="22"/>
      <c r="D6" s="23">
        <v>788.64</v>
      </c>
      <c r="E6" s="24">
        <f t="shared" ref="E6:E23" si="0">ROUND(D6*(1-$B$3/100),2)</f>
        <v>788.64</v>
      </c>
      <c r="F6" s="25">
        <v>0</v>
      </c>
      <c r="G6" s="24">
        <f t="shared" ref="G6:G23" si="1">F6*E6</f>
        <v>0</v>
      </c>
    </row>
    <row r="7" spans="1:7" ht="14.25" customHeight="1" x14ac:dyDescent="0.3">
      <c r="A7" s="26" t="s">
        <v>51</v>
      </c>
      <c r="B7" s="26">
        <v>6</v>
      </c>
      <c r="C7" s="26">
        <v>20</v>
      </c>
      <c r="D7" s="27">
        <v>540.13</v>
      </c>
      <c r="E7" s="28">
        <f t="shared" si="0"/>
        <v>540.13</v>
      </c>
      <c r="F7" s="25">
        <v>0</v>
      </c>
      <c r="G7" s="28">
        <f t="shared" si="1"/>
        <v>0</v>
      </c>
    </row>
    <row r="8" spans="1:7" ht="14.25" customHeight="1" x14ac:dyDescent="0.3">
      <c r="A8" s="22" t="s">
        <v>51</v>
      </c>
      <c r="B8" s="22">
        <v>9</v>
      </c>
      <c r="C8" s="22">
        <v>15</v>
      </c>
      <c r="D8" s="23">
        <v>743.77</v>
      </c>
      <c r="E8" s="24">
        <f t="shared" si="0"/>
        <v>743.77</v>
      </c>
      <c r="F8" s="25">
        <v>0</v>
      </c>
      <c r="G8" s="24">
        <f t="shared" si="1"/>
        <v>0</v>
      </c>
    </row>
    <row r="9" spans="1:7" ht="14.25" customHeight="1" x14ac:dyDescent="0.3">
      <c r="A9" s="26" t="s">
        <v>51</v>
      </c>
      <c r="B9" s="26">
        <v>13</v>
      </c>
      <c r="C9" s="26">
        <v>11</v>
      </c>
      <c r="D9" s="27">
        <v>894.44</v>
      </c>
      <c r="E9" s="28">
        <f t="shared" si="0"/>
        <v>894.44</v>
      </c>
      <c r="F9" s="25">
        <v>0</v>
      </c>
      <c r="G9" s="28">
        <f t="shared" si="1"/>
        <v>0</v>
      </c>
    </row>
    <row r="10" spans="1:7" ht="14.25" customHeight="1" x14ac:dyDescent="0.3">
      <c r="A10" s="22" t="s">
        <v>51</v>
      </c>
      <c r="B10" s="22">
        <v>16</v>
      </c>
      <c r="C10" s="22">
        <v>9</v>
      </c>
      <c r="D10" s="23">
        <v>1113.27</v>
      </c>
      <c r="E10" s="24">
        <f t="shared" si="0"/>
        <v>1113.27</v>
      </c>
      <c r="F10" s="25">
        <v>0</v>
      </c>
      <c r="G10" s="24">
        <f t="shared" si="1"/>
        <v>0</v>
      </c>
    </row>
    <row r="11" spans="1:7" ht="14.25" customHeight="1" x14ac:dyDescent="0.3">
      <c r="A11" s="26" t="s">
        <v>51</v>
      </c>
      <c r="B11" s="26">
        <v>19</v>
      </c>
      <c r="C11" s="26">
        <v>8</v>
      </c>
      <c r="D11" s="27">
        <v>1300.45</v>
      </c>
      <c r="E11" s="28">
        <f t="shared" si="0"/>
        <v>1300.45</v>
      </c>
      <c r="F11" s="25">
        <v>0</v>
      </c>
      <c r="G11" s="28">
        <f t="shared" si="1"/>
        <v>0</v>
      </c>
    </row>
    <row r="12" spans="1:7" ht="14.25" customHeight="1" x14ac:dyDescent="0.3">
      <c r="A12" s="22" t="s">
        <v>51</v>
      </c>
      <c r="B12" s="22">
        <v>25</v>
      </c>
      <c r="C12" s="22">
        <v>6</v>
      </c>
      <c r="D12" s="23">
        <v>2047.69</v>
      </c>
      <c r="E12" s="24">
        <f t="shared" si="0"/>
        <v>2047.69</v>
      </c>
      <c r="F12" s="25">
        <v>0</v>
      </c>
      <c r="G12" s="24">
        <f t="shared" si="1"/>
        <v>0</v>
      </c>
    </row>
    <row r="13" spans="1:7" ht="14.25" customHeight="1" x14ac:dyDescent="0.3">
      <c r="A13" s="26" t="s">
        <v>51</v>
      </c>
      <c r="B13" s="26">
        <v>32</v>
      </c>
      <c r="C13" s="26">
        <v>4</v>
      </c>
      <c r="D13" s="27">
        <v>2481.33</v>
      </c>
      <c r="E13" s="28">
        <f t="shared" si="0"/>
        <v>2481.33</v>
      </c>
      <c r="F13" s="25">
        <v>0</v>
      </c>
      <c r="G13" s="28">
        <f t="shared" si="1"/>
        <v>0</v>
      </c>
    </row>
    <row r="14" spans="1:7" ht="14.25" customHeight="1" x14ac:dyDescent="0.3">
      <c r="A14" s="22" t="s">
        <v>51</v>
      </c>
      <c r="B14" s="22">
        <v>40</v>
      </c>
      <c r="C14" s="22">
        <v>4</v>
      </c>
      <c r="D14" s="23">
        <v>2837.49</v>
      </c>
      <c r="E14" s="24">
        <f t="shared" si="0"/>
        <v>2837.49</v>
      </c>
      <c r="F14" s="25">
        <v>0</v>
      </c>
      <c r="G14" s="24">
        <f t="shared" si="1"/>
        <v>0</v>
      </c>
    </row>
    <row r="15" spans="1:7" ht="14.25" customHeight="1" x14ac:dyDescent="0.3">
      <c r="A15" s="26" t="s">
        <v>51</v>
      </c>
      <c r="B15" s="26">
        <v>50</v>
      </c>
      <c r="C15" s="26">
        <v>4</v>
      </c>
      <c r="D15" s="27">
        <v>3318.53</v>
      </c>
      <c r="E15" s="28">
        <f t="shared" si="0"/>
        <v>3318.53</v>
      </c>
      <c r="F15" s="25">
        <v>0</v>
      </c>
      <c r="G15" s="28">
        <f t="shared" si="1"/>
        <v>0</v>
      </c>
    </row>
    <row r="16" spans="1:7" ht="14.25" customHeight="1" x14ac:dyDescent="0.3">
      <c r="A16" s="22" t="s">
        <v>52</v>
      </c>
      <c r="B16" s="22">
        <v>6</v>
      </c>
      <c r="C16" s="22">
        <v>20</v>
      </c>
      <c r="D16" s="23">
        <v>865.76</v>
      </c>
      <c r="E16" s="24">
        <f t="shared" si="0"/>
        <v>865.76</v>
      </c>
      <c r="F16" s="25">
        <v>0</v>
      </c>
      <c r="G16" s="24">
        <f t="shared" si="1"/>
        <v>0</v>
      </c>
    </row>
    <row r="17" spans="1:7" ht="14.25" customHeight="1" x14ac:dyDescent="0.3">
      <c r="A17" s="26" t="s">
        <v>52</v>
      </c>
      <c r="B17" s="26">
        <v>9</v>
      </c>
      <c r="C17" s="26">
        <v>15</v>
      </c>
      <c r="D17" s="27">
        <v>1028.7</v>
      </c>
      <c r="E17" s="28">
        <f t="shared" si="0"/>
        <v>1028.7</v>
      </c>
      <c r="F17" s="25">
        <v>0</v>
      </c>
      <c r="G17" s="28">
        <f t="shared" si="1"/>
        <v>0</v>
      </c>
    </row>
    <row r="18" spans="1:7" ht="14.25" customHeight="1" x14ac:dyDescent="0.3">
      <c r="A18" s="22" t="s">
        <v>52</v>
      </c>
      <c r="B18" s="22">
        <v>13</v>
      </c>
      <c r="C18" s="22">
        <v>11</v>
      </c>
      <c r="D18" s="23">
        <v>1306.56</v>
      </c>
      <c r="E18" s="24">
        <f t="shared" si="0"/>
        <v>1306.56</v>
      </c>
      <c r="F18" s="25">
        <v>0</v>
      </c>
      <c r="G18" s="24">
        <f t="shared" si="1"/>
        <v>0</v>
      </c>
    </row>
    <row r="19" spans="1:7" ht="14.25" customHeight="1" x14ac:dyDescent="0.3">
      <c r="A19" s="26" t="s">
        <v>52</v>
      </c>
      <c r="B19" s="26">
        <v>16</v>
      </c>
      <c r="C19" s="26">
        <v>9</v>
      </c>
      <c r="D19" s="27">
        <v>1416.01</v>
      </c>
      <c r="E19" s="28">
        <f t="shared" si="0"/>
        <v>1416.01</v>
      </c>
      <c r="F19" s="25">
        <v>0</v>
      </c>
      <c r="G19" s="28">
        <f t="shared" si="1"/>
        <v>0</v>
      </c>
    </row>
    <row r="20" spans="1:7" ht="14.25" customHeight="1" x14ac:dyDescent="0.3">
      <c r="A20" s="22" t="s">
        <v>52</v>
      </c>
      <c r="B20" s="22">
        <v>19</v>
      </c>
      <c r="C20" s="22">
        <v>8</v>
      </c>
      <c r="D20" s="23">
        <v>1610.81</v>
      </c>
      <c r="E20" s="24">
        <f t="shared" si="0"/>
        <v>1610.81</v>
      </c>
      <c r="F20" s="25">
        <v>0</v>
      </c>
      <c r="G20" s="24">
        <f t="shared" si="1"/>
        <v>0</v>
      </c>
    </row>
    <row r="21" spans="1:7" ht="14.25" customHeight="1" x14ac:dyDescent="0.3">
      <c r="A21" s="26" t="s">
        <v>52</v>
      </c>
      <c r="B21" s="26">
        <v>25</v>
      </c>
      <c r="C21" s="26">
        <v>6</v>
      </c>
      <c r="D21" s="27">
        <v>2218.14</v>
      </c>
      <c r="E21" s="28">
        <f t="shared" si="0"/>
        <v>2218.14</v>
      </c>
      <c r="F21" s="25">
        <v>0</v>
      </c>
      <c r="G21" s="28">
        <f t="shared" si="1"/>
        <v>0</v>
      </c>
    </row>
    <row r="22" spans="1:7" ht="14.25" customHeight="1" x14ac:dyDescent="0.3">
      <c r="A22" s="22" t="s">
        <v>52</v>
      </c>
      <c r="B22" s="22">
        <v>32</v>
      </c>
      <c r="C22" s="22">
        <v>4</v>
      </c>
      <c r="D22" s="23">
        <v>2824.77</v>
      </c>
      <c r="E22" s="24">
        <f t="shared" si="0"/>
        <v>2824.77</v>
      </c>
      <c r="F22" s="25">
        <v>0</v>
      </c>
      <c r="G22" s="24">
        <f t="shared" si="1"/>
        <v>0</v>
      </c>
    </row>
    <row r="23" spans="1:7" ht="14.25" customHeight="1" x14ac:dyDescent="0.3">
      <c r="A23" s="26" t="s">
        <v>52</v>
      </c>
      <c r="B23" s="26">
        <v>50</v>
      </c>
      <c r="C23" s="26">
        <v>4</v>
      </c>
      <c r="D23" s="27">
        <v>3499.16</v>
      </c>
      <c r="E23" s="28">
        <f t="shared" si="0"/>
        <v>3499.16</v>
      </c>
      <c r="F23" s="25">
        <v>0</v>
      </c>
      <c r="G23" s="28">
        <f t="shared" si="1"/>
        <v>0</v>
      </c>
    </row>
    <row r="24" spans="1:7" ht="14.25" customHeight="1" x14ac:dyDescent="0.3">
      <c r="A24" s="29"/>
      <c r="B24" s="29"/>
      <c r="C24" s="29"/>
      <c r="D24" s="29"/>
      <c r="E24" s="29"/>
      <c r="F24" s="30" t="s">
        <v>35</v>
      </c>
      <c r="G24" s="31">
        <f>SUM(G6:G23)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2" customWidth="1"/>
    <col min="2" max="6" width="15" customWidth="1"/>
  </cols>
  <sheetData>
    <row r="1" spans="1:6" ht="17.25" customHeight="1" x14ac:dyDescent="0.3">
      <c r="A1" s="17" t="s">
        <v>53</v>
      </c>
    </row>
    <row r="2" spans="1:6" ht="14.25" customHeight="1" x14ac:dyDescent="0.3">
      <c r="A2" s="18" t="s">
        <v>21</v>
      </c>
    </row>
    <row r="3" spans="1:6" ht="15" customHeight="1" x14ac:dyDescent="0.3">
      <c r="A3" s="19" t="s">
        <v>22</v>
      </c>
      <c r="B3" s="20">
        <v>0</v>
      </c>
      <c r="C3" s="18" t="s">
        <v>23</v>
      </c>
    </row>
    <row r="5" spans="1:6" ht="27" customHeight="1" x14ac:dyDescent="0.3">
      <c r="A5" s="21" t="s">
        <v>54</v>
      </c>
      <c r="B5" s="21" t="s">
        <v>55</v>
      </c>
      <c r="C5" s="21" t="s">
        <v>45</v>
      </c>
      <c r="D5" s="21" t="s">
        <v>30</v>
      </c>
      <c r="E5" s="21" t="s">
        <v>31</v>
      </c>
      <c r="F5" s="21" t="s">
        <v>32</v>
      </c>
    </row>
    <row r="6" spans="1:6" ht="14.25" customHeight="1" x14ac:dyDescent="0.3">
      <c r="A6" s="22" t="s">
        <v>56</v>
      </c>
      <c r="B6" s="22" t="s">
        <v>57</v>
      </c>
      <c r="C6" s="23">
        <v>120</v>
      </c>
      <c r="D6" s="24">
        <f t="shared" ref="D6:D22" si="0">ROUND(C6*(1-$B$3/100),2)</f>
        <v>120</v>
      </c>
      <c r="E6" s="25">
        <v>0</v>
      </c>
      <c r="F6" s="24">
        <f t="shared" ref="F6:F22" si="1">E6*D6</f>
        <v>0</v>
      </c>
    </row>
    <row r="7" spans="1:6" ht="14.25" customHeight="1" x14ac:dyDescent="0.3">
      <c r="A7" s="26" t="s">
        <v>58</v>
      </c>
      <c r="B7" s="26" t="s">
        <v>57</v>
      </c>
      <c r="C7" s="27">
        <v>160</v>
      </c>
      <c r="D7" s="28">
        <f t="shared" si="0"/>
        <v>160</v>
      </c>
      <c r="E7" s="25">
        <v>0</v>
      </c>
      <c r="F7" s="28">
        <f t="shared" si="1"/>
        <v>0</v>
      </c>
    </row>
    <row r="8" spans="1:6" ht="14.25" customHeight="1" x14ac:dyDescent="0.3">
      <c r="A8" s="22" t="s">
        <v>59</v>
      </c>
      <c r="B8" s="22" t="s">
        <v>57</v>
      </c>
      <c r="C8" s="23">
        <v>200</v>
      </c>
      <c r="D8" s="24">
        <f t="shared" si="0"/>
        <v>200</v>
      </c>
      <c r="E8" s="25">
        <v>0</v>
      </c>
      <c r="F8" s="24">
        <f t="shared" si="1"/>
        <v>0</v>
      </c>
    </row>
    <row r="9" spans="1:6" ht="14.25" customHeight="1" x14ac:dyDescent="0.3">
      <c r="A9" s="26" t="s">
        <v>60</v>
      </c>
      <c r="B9" s="26" t="s">
        <v>57</v>
      </c>
      <c r="C9" s="27">
        <v>320</v>
      </c>
      <c r="D9" s="28">
        <f t="shared" si="0"/>
        <v>320</v>
      </c>
      <c r="E9" s="25">
        <v>0</v>
      </c>
      <c r="F9" s="28">
        <f t="shared" si="1"/>
        <v>0</v>
      </c>
    </row>
    <row r="10" spans="1:6" ht="14.25" customHeight="1" x14ac:dyDescent="0.3">
      <c r="A10" s="22" t="s">
        <v>61</v>
      </c>
      <c r="B10" s="22" t="s">
        <v>57</v>
      </c>
      <c r="C10" s="23">
        <v>400</v>
      </c>
      <c r="D10" s="24">
        <f t="shared" si="0"/>
        <v>400</v>
      </c>
      <c r="E10" s="25">
        <v>0</v>
      </c>
      <c r="F10" s="24">
        <f t="shared" si="1"/>
        <v>0</v>
      </c>
    </row>
    <row r="11" spans="1:6" ht="14.25" customHeight="1" x14ac:dyDescent="0.3">
      <c r="A11" s="26" t="s">
        <v>62</v>
      </c>
      <c r="B11" s="26" t="s">
        <v>57</v>
      </c>
      <c r="C11" s="27">
        <v>480</v>
      </c>
      <c r="D11" s="28">
        <f t="shared" si="0"/>
        <v>480</v>
      </c>
      <c r="E11" s="25">
        <v>0</v>
      </c>
      <c r="F11" s="28">
        <f t="shared" si="1"/>
        <v>0</v>
      </c>
    </row>
    <row r="12" spans="1:6" ht="14.25" customHeight="1" x14ac:dyDescent="0.3">
      <c r="A12" s="22" t="s">
        <v>63</v>
      </c>
      <c r="B12" s="22" t="s">
        <v>57</v>
      </c>
      <c r="C12" s="23">
        <v>600</v>
      </c>
      <c r="D12" s="24">
        <f t="shared" si="0"/>
        <v>600</v>
      </c>
      <c r="E12" s="25">
        <v>0</v>
      </c>
      <c r="F12" s="24">
        <f t="shared" si="1"/>
        <v>0</v>
      </c>
    </row>
    <row r="13" spans="1:6" ht="14.25" customHeight="1" x14ac:dyDescent="0.3">
      <c r="A13" s="26" t="s">
        <v>64</v>
      </c>
      <c r="B13" s="26" t="s">
        <v>57</v>
      </c>
      <c r="C13" s="27">
        <v>800</v>
      </c>
      <c r="D13" s="28">
        <f t="shared" si="0"/>
        <v>800</v>
      </c>
      <c r="E13" s="25">
        <v>0</v>
      </c>
      <c r="F13" s="28">
        <f t="shared" si="1"/>
        <v>0</v>
      </c>
    </row>
    <row r="14" spans="1:6" ht="14.25" customHeight="1" x14ac:dyDescent="0.3">
      <c r="A14" s="22" t="s">
        <v>59</v>
      </c>
      <c r="B14" s="22" t="s">
        <v>65</v>
      </c>
      <c r="C14" s="23">
        <v>225</v>
      </c>
      <c r="D14" s="24">
        <f t="shared" si="0"/>
        <v>225</v>
      </c>
      <c r="E14" s="25">
        <v>0</v>
      </c>
      <c r="F14" s="24">
        <f t="shared" si="1"/>
        <v>0</v>
      </c>
    </row>
    <row r="15" spans="1:6" ht="14.25" customHeight="1" x14ac:dyDescent="0.3">
      <c r="A15" s="26" t="s">
        <v>61</v>
      </c>
      <c r="B15" s="26" t="s">
        <v>65</v>
      </c>
      <c r="C15" s="27">
        <v>450</v>
      </c>
      <c r="D15" s="28">
        <f t="shared" si="0"/>
        <v>450</v>
      </c>
      <c r="E15" s="25">
        <v>0</v>
      </c>
      <c r="F15" s="28">
        <f t="shared" si="1"/>
        <v>0</v>
      </c>
    </row>
    <row r="16" spans="1:6" ht="14.25" customHeight="1" x14ac:dyDescent="0.3">
      <c r="A16" s="22" t="s">
        <v>62</v>
      </c>
      <c r="B16" s="22" t="s">
        <v>65</v>
      </c>
      <c r="C16" s="23">
        <v>540</v>
      </c>
      <c r="D16" s="24">
        <f t="shared" si="0"/>
        <v>540</v>
      </c>
      <c r="E16" s="25">
        <v>0</v>
      </c>
      <c r="F16" s="24">
        <f t="shared" si="1"/>
        <v>0</v>
      </c>
    </row>
    <row r="17" spans="1:6" ht="14.25" customHeight="1" x14ac:dyDescent="0.3">
      <c r="A17" s="26" t="s">
        <v>63</v>
      </c>
      <c r="B17" s="26" t="s">
        <v>65</v>
      </c>
      <c r="C17" s="27">
        <v>675</v>
      </c>
      <c r="D17" s="28">
        <f t="shared" si="0"/>
        <v>675</v>
      </c>
      <c r="E17" s="25">
        <v>0</v>
      </c>
      <c r="F17" s="28">
        <f t="shared" si="1"/>
        <v>0</v>
      </c>
    </row>
    <row r="18" spans="1:6" ht="14.25" customHeight="1" x14ac:dyDescent="0.3">
      <c r="A18" s="22" t="s">
        <v>64</v>
      </c>
      <c r="B18" s="22" t="s">
        <v>65</v>
      </c>
      <c r="C18" s="23">
        <v>900</v>
      </c>
      <c r="D18" s="24">
        <f t="shared" si="0"/>
        <v>900</v>
      </c>
      <c r="E18" s="25">
        <v>0</v>
      </c>
      <c r="F18" s="24">
        <f t="shared" si="1"/>
        <v>0</v>
      </c>
    </row>
    <row r="19" spans="1:6" ht="14.25" customHeight="1" x14ac:dyDescent="0.3">
      <c r="A19" s="26" t="s">
        <v>66</v>
      </c>
      <c r="B19" s="26" t="s">
        <v>65</v>
      </c>
      <c r="C19" s="27">
        <v>1125</v>
      </c>
      <c r="D19" s="28">
        <f t="shared" si="0"/>
        <v>1125</v>
      </c>
      <c r="E19" s="25">
        <v>0</v>
      </c>
      <c r="F19" s="28">
        <f t="shared" si="1"/>
        <v>0</v>
      </c>
    </row>
    <row r="20" spans="1:6" ht="14.25" customHeight="1" x14ac:dyDescent="0.3">
      <c r="A20" s="22" t="s">
        <v>67</v>
      </c>
      <c r="B20" s="22" t="s">
        <v>65</v>
      </c>
      <c r="C20" s="23">
        <v>1350</v>
      </c>
      <c r="D20" s="24">
        <f t="shared" si="0"/>
        <v>1350</v>
      </c>
      <c r="E20" s="25">
        <v>0</v>
      </c>
      <c r="F20" s="24">
        <f t="shared" si="1"/>
        <v>0</v>
      </c>
    </row>
    <row r="21" spans="1:6" ht="14.25" customHeight="1" x14ac:dyDescent="0.3">
      <c r="A21" s="26" t="s">
        <v>68</v>
      </c>
      <c r="B21" s="26" t="s">
        <v>65</v>
      </c>
      <c r="C21" s="27">
        <v>1800</v>
      </c>
      <c r="D21" s="28">
        <f t="shared" si="0"/>
        <v>1800</v>
      </c>
      <c r="E21" s="25">
        <v>0</v>
      </c>
      <c r="F21" s="28">
        <f t="shared" si="1"/>
        <v>0</v>
      </c>
    </row>
    <row r="22" spans="1:6" ht="14.25" customHeight="1" x14ac:dyDescent="0.3">
      <c r="A22" s="22" t="s">
        <v>69</v>
      </c>
      <c r="B22" s="22" t="s">
        <v>65</v>
      </c>
      <c r="C22" s="23">
        <v>2250</v>
      </c>
      <c r="D22" s="24">
        <f t="shared" si="0"/>
        <v>2250</v>
      </c>
      <c r="E22" s="25">
        <v>0</v>
      </c>
      <c r="F22" s="24">
        <f t="shared" si="1"/>
        <v>0</v>
      </c>
    </row>
    <row r="23" spans="1:6" ht="14.25" customHeight="1" x14ac:dyDescent="0.3">
      <c r="A23" s="29"/>
      <c r="B23" s="29"/>
      <c r="C23" s="29"/>
      <c r="D23" s="29"/>
      <c r="E23" s="30" t="s">
        <v>35</v>
      </c>
      <c r="F23" s="31">
        <f>SUM(F6:F22)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2" customWidth="1"/>
    <col min="2" max="6" width="15" customWidth="1"/>
  </cols>
  <sheetData>
    <row r="1" spans="1:6" ht="17.25" customHeight="1" x14ac:dyDescent="0.3">
      <c r="A1" s="17" t="s">
        <v>70</v>
      </c>
    </row>
    <row r="2" spans="1:6" ht="14.25" customHeight="1" x14ac:dyDescent="0.3">
      <c r="A2" s="18" t="s">
        <v>21</v>
      </c>
    </row>
    <row r="3" spans="1:6" ht="15" customHeight="1" x14ac:dyDescent="0.3">
      <c r="A3" s="19" t="s">
        <v>22</v>
      </c>
      <c r="B3" s="20">
        <v>0</v>
      </c>
      <c r="C3" s="18" t="s">
        <v>23</v>
      </c>
    </row>
    <row r="5" spans="1:6" ht="27" customHeight="1" x14ac:dyDescent="0.3">
      <c r="A5" s="21" t="s">
        <v>54</v>
      </c>
      <c r="B5" s="21" t="s">
        <v>55</v>
      </c>
      <c r="C5" s="21" t="s">
        <v>45</v>
      </c>
      <c r="D5" s="21" t="s">
        <v>30</v>
      </c>
      <c r="E5" s="21" t="s">
        <v>31</v>
      </c>
      <c r="F5" s="21" t="s">
        <v>32</v>
      </c>
    </row>
    <row r="6" spans="1:6" ht="14.25" customHeight="1" x14ac:dyDescent="0.3">
      <c r="A6" s="22" t="s">
        <v>59</v>
      </c>
      <c r="B6" s="22" t="s">
        <v>71</v>
      </c>
      <c r="C6" s="23">
        <v>150</v>
      </c>
      <c r="D6" s="24">
        <f t="shared" ref="D6:D14" si="0">ROUND(C6*(1-$B$3/100),2)</f>
        <v>150</v>
      </c>
      <c r="E6" s="25">
        <v>0</v>
      </c>
      <c r="F6" s="24">
        <f t="shared" ref="F6:F14" si="1">E6*D6</f>
        <v>0</v>
      </c>
    </row>
    <row r="7" spans="1:6" ht="14.25" customHeight="1" x14ac:dyDescent="0.3">
      <c r="A7" s="26" t="s">
        <v>61</v>
      </c>
      <c r="B7" s="26" t="s">
        <v>71</v>
      </c>
      <c r="C7" s="27">
        <v>300</v>
      </c>
      <c r="D7" s="28">
        <f t="shared" si="0"/>
        <v>300</v>
      </c>
      <c r="E7" s="25">
        <v>0</v>
      </c>
      <c r="F7" s="28">
        <f t="shared" si="1"/>
        <v>0</v>
      </c>
    </row>
    <row r="8" spans="1:6" ht="14.25" customHeight="1" x14ac:dyDescent="0.3">
      <c r="A8" s="22" t="s">
        <v>62</v>
      </c>
      <c r="B8" s="22" t="s">
        <v>71</v>
      </c>
      <c r="C8" s="23">
        <v>360</v>
      </c>
      <c r="D8" s="24">
        <f t="shared" si="0"/>
        <v>360</v>
      </c>
      <c r="E8" s="25">
        <v>0</v>
      </c>
      <c r="F8" s="24">
        <f t="shared" si="1"/>
        <v>0</v>
      </c>
    </row>
    <row r="9" spans="1:6" ht="14.25" customHeight="1" x14ac:dyDescent="0.3">
      <c r="A9" s="26" t="s">
        <v>63</v>
      </c>
      <c r="B9" s="26" t="s">
        <v>71</v>
      </c>
      <c r="C9" s="27">
        <v>450</v>
      </c>
      <c r="D9" s="28">
        <f t="shared" si="0"/>
        <v>450</v>
      </c>
      <c r="E9" s="25">
        <v>0</v>
      </c>
      <c r="F9" s="28">
        <f t="shared" si="1"/>
        <v>0</v>
      </c>
    </row>
    <row r="10" spans="1:6" ht="14.25" customHeight="1" x14ac:dyDescent="0.3">
      <c r="A10" s="22" t="s">
        <v>64</v>
      </c>
      <c r="B10" s="22" t="s">
        <v>71</v>
      </c>
      <c r="C10" s="23">
        <v>600</v>
      </c>
      <c r="D10" s="24">
        <f t="shared" si="0"/>
        <v>600</v>
      </c>
      <c r="E10" s="25">
        <v>0</v>
      </c>
      <c r="F10" s="24">
        <f t="shared" si="1"/>
        <v>0</v>
      </c>
    </row>
    <row r="11" spans="1:6" ht="14.25" customHeight="1" x14ac:dyDescent="0.3">
      <c r="A11" s="26" t="s">
        <v>66</v>
      </c>
      <c r="B11" s="26" t="s">
        <v>71</v>
      </c>
      <c r="C11" s="27">
        <v>750</v>
      </c>
      <c r="D11" s="28">
        <f t="shared" si="0"/>
        <v>750</v>
      </c>
      <c r="E11" s="25">
        <v>0</v>
      </c>
      <c r="F11" s="28">
        <f t="shared" si="1"/>
        <v>0</v>
      </c>
    </row>
    <row r="12" spans="1:6" ht="14.25" customHeight="1" x14ac:dyDescent="0.3">
      <c r="A12" s="22" t="s">
        <v>67</v>
      </c>
      <c r="B12" s="22" t="s">
        <v>71</v>
      </c>
      <c r="C12" s="23">
        <v>900</v>
      </c>
      <c r="D12" s="24">
        <f t="shared" si="0"/>
        <v>900</v>
      </c>
      <c r="E12" s="25">
        <v>0</v>
      </c>
      <c r="F12" s="24">
        <f t="shared" si="1"/>
        <v>0</v>
      </c>
    </row>
    <row r="13" spans="1:6" ht="14.25" customHeight="1" x14ac:dyDescent="0.3">
      <c r="A13" s="26" t="s">
        <v>68</v>
      </c>
      <c r="B13" s="26" t="s">
        <v>71</v>
      </c>
      <c r="C13" s="27">
        <v>1200</v>
      </c>
      <c r="D13" s="28">
        <f t="shared" si="0"/>
        <v>1200</v>
      </c>
      <c r="E13" s="25">
        <v>0</v>
      </c>
      <c r="F13" s="28">
        <f t="shared" si="1"/>
        <v>0</v>
      </c>
    </row>
    <row r="14" spans="1:6" ht="14.25" customHeight="1" x14ac:dyDescent="0.3">
      <c r="A14" s="22" t="s">
        <v>69</v>
      </c>
      <c r="B14" s="22" t="s">
        <v>71</v>
      </c>
      <c r="C14" s="23">
        <v>1500</v>
      </c>
      <c r="D14" s="24">
        <f t="shared" si="0"/>
        <v>1500</v>
      </c>
      <c r="E14" s="25">
        <v>0</v>
      </c>
      <c r="F14" s="24">
        <f t="shared" si="1"/>
        <v>0</v>
      </c>
    </row>
    <row r="15" spans="1:6" ht="14.25" customHeight="1" x14ac:dyDescent="0.3">
      <c r="A15" s="29"/>
      <c r="B15" s="29"/>
      <c r="C15" s="29"/>
      <c r="D15" s="29"/>
      <c r="E15" s="30" t="s">
        <v>35</v>
      </c>
      <c r="F15" s="31">
        <f>SUM(F6:F14)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48" customWidth="1"/>
    <col min="2" max="5" width="15" customWidth="1"/>
  </cols>
  <sheetData>
    <row r="1" spans="1:5" ht="17.25" customHeight="1" x14ac:dyDescent="0.3">
      <c r="A1" s="17" t="s">
        <v>72</v>
      </c>
    </row>
    <row r="2" spans="1:5" ht="14.25" customHeight="1" x14ac:dyDescent="0.3">
      <c r="A2" s="18" t="s">
        <v>21</v>
      </c>
    </row>
    <row r="3" spans="1:5" ht="15" customHeight="1" x14ac:dyDescent="0.3">
      <c r="A3" s="19" t="s">
        <v>22</v>
      </c>
      <c r="B3" s="20">
        <v>0</v>
      </c>
      <c r="C3" s="18" t="s">
        <v>23</v>
      </c>
    </row>
    <row r="5" spans="1:5" ht="27" customHeight="1" x14ac:dyDescent="0.3">
      <c r="A5" s="21" t="s">
        <v>73</v>
      </c>
      <c r="B5" s="21" t="s">
        <v>74</v>
      </c>
      <c r="C5" s="21" t="s">
        <v>30</v>
      </c>
      <c r="D5" s="21" t="s">
        <v>31</v>
      </c>
      <c r="E5" s="21" t="s">
        <v>32</v>
      </c>
    </row>
    <row r="6" spans="1:5" ht="26.25" customHeight="1" x14ac:dyDescent="0.3">
      <c r="A6" s="22" t="s">
        <v>75</v>
      </c>
      <c r="B6" s="23">
        <v>27</v>
      </c>
      <c r="C6" s="24">
        <f t="shared" ref="C6:C20" si="0">ROUND(B6*(1-$B$3/100),2)</f>
        <v>27</v>
      </c>
      <c r="D6" s="25">
        <v>0</v>
      </c>
      <c r="E6" s="24">
        <f t="shared" ref="E6:E20" si="1">D6*C6</f>
        <v>0</v>
      </c>
    </row>
    <row r="7" spans="1:5" ht="26.25" customHeight="1" x14ac:dyDescent="0.3">
      <c r="A7" s="26" t="s">
        <v>76</v>
      </c>
      <c r="B7" s="27">
        <v>38</v>
      </c>
      <c r="C7" s="28">
        <f t="shared" si="0"/>
        <v>38</v>
      </c>
      <c r="D7" s="25">
        <v>0</v>
      </c>
      <c r="E7" s="28">
        <f t="shared" si="1"/>
        <v>0</v>
      </c>
    </row>
    <row r="8" spans="1:5" ht="26.25" customHeight="1" x14ac:dyDescent="0.3">
      <c r="A8" s="22" t="s">
        <v>77</v>
      </c>
      <c r="B8" s="23">
        <v>46</v>
      </c>
      <c r="C8" s="24">
        <f t="shared" si="0"/>
        <v>46</v>
      </c>
      <c r="D8" s="25">
        <v>0</v>
      </c>
      <c r="E8" s="24">
        <f t="shared" si="1"/>
        <v>0</v>
      </c>
    </row>
    <row r="9" spans="1:5" ht="26.25" customHeight="1" x14ac:dyDescent="0.3">
      <c r="A9" s="26" t="s">
        <v>78</v>
      </c>
      <c r="B9" s="27">
        <v>51</v>
      </c>
      <c r="C9" s="28">
        <f t="shared" si="0"/>
        <v>51</v>
      </c>
      <c r="D9" s="25">
        <v>0</v>
      </c>
      <c r="E9" s="28">
        <f t="shared" si="1"/>
        <v>0</v>
      </c>
    </row>
    <row r="10" spans="1:5" ht="26.25" customHeight="1" x14ac:dyDescent="0.3">
      <c r="A10" s="22" t="s">
        <v>79</v>
      </c>
      <c r="B10" s="23">
        <v>71</v>
      </c>
      <c r="C10" s="24">
        <f t="shared" si="0"/>
        <v>71</v>
      </c>
      <c r="D10" s="25">
        <v>0</v>
      </c>
      <c r="E10" s="24">
        <f t="shared" si="1"/>
        <v>0</v>
      </c>
    </row>
    <row r="11" spans="1:5" ht="26.25" customHeight="1" x14ac:dyDescent="0.3">
      <c r="A11" s="26" t="s">
        <v>80</v>
      </c>
      <c r="B11" s="27">
        <v>121</v>
      </c>
      <c r="C11" s="28">
        <f t="shared" si="0"/>
        <v>121</v>
      </c>
      <c r="D11" s="25">
        <v>0</v>
      </c>
      <c r="E11" s="28">
        <f t="shared" si="1"/>
        <v>0</v>
      </c>
    </row>
    <row r="12" spans="1:5" ht="26.25" customHeight="1" x14ac:dyDescent="0.3">
      <c r="A12" s="22" t="s">
        <v>81</v>
      </c>
      <c r="B12" s="23">
        <v>144</v>
      </c>
      <c r="C12" s="24">
        <f t="shared" si="0"/>
        <v>144</v>
      </c>
      <c r="D12" s="25">
        <v>0</v>
      </c>
      <c r="E12" s="24">
        <f t="shared" si="1"/>
        <v>0</v>
      </c>
    </row>
    <row r="13" spans="1:5" ht="14.25" customHeight="1" x14ac:dyDescent="0.3">
      <c r="A13" s="26" t="s">
        <v>82</v>
      </c>
      <c r="B13" s="27">
        <v>11</v>
      </c>
      <c r="C13" s="28">
        <f t="shared" si="0"/>
        <v>11</v>
      </c>
      <c r="D13" s="25">
        <v>0</v>
      </c>
      <c r="E13" s="28">
        <f t="shared" si="1"/>
        <v>0</v>
      </c>
    </row>
    <row r="14" spans="1:5" ht="14.25" customHeight="1" x14ac:dyDescent="0.3">
      <c r="A14" s="22" t="s">
        <v>83</v>
      </c>
      <c r="B14" s="23">
        <v>16</v>
      </c>
      <c r="C14" s="24">
        <f t="shared" si="0"/>
        <v>16</v>
      </c>
      <c r="D14" s="25">
        <v>0</v>
      </c>
      <c r="E14" s="24">
        <f t="shared" si="1"/>
        <v>0</v>
      </c>
    </row>
    <row r="15" spans="1:5" ht="14.25" customHeight="1" x14ac:dyDescent="0.3">
      <c r="A15" s="26" t="s">
        <v>84</v>
      </c>
      <c r="B15" s="27">
        <v>26</v>
      </c>
      <c r="C15" s="28">
        <f t="shared" si="0"/>
        <v>26</v>
      </c>
      <c r="D15" s="25">
        <v>0</v>
      </c>
      <c r="E15" s="28">
        <f t="shared" si="1"/>
        <v>0</v>
      </c>
    </row>
    <row r="16" spans="1:5" ht="14.25" customHeight="1" x14ac:dyDescent="0.3">
      <c r="A16" s="22" t="s">
        <v>85</v>
      </c>
      <c r="B16" s="23">
        <v>33</v>
      </c>
      <c r="C16" s="24">
        <f t="shared" si="0"/>
        <v>33</v>
      </c>
      <c r="D16" s="25">
        <v>0</v>
      </c>
      <c r="E16" s="24">
        <f t="shared" si="1"/>
        <v>0</v>
      </c>
    </row>
    <row r="17" spans="1:5" ht="14.25" customHeight="1" x14ac:dyDescent="0.3">
      <c r="A17" s="26" t="s">
        <v>86</v>
      </c>
      <c r="B17" s="27">
        <v>46</v>
      </c>
      <c r="C17" s="28">
        <f t="shared" si="0"/>
        <v>46</v>
      </c>
      <c r="D17" s="25">
        <v>0</v>
      </c>
      <c r="E17" s="28">
        <f t="shared" si="1"/>
        <v>0</v>
      </c>
    </row>
    <row r="18" spans="1:5" ht="14.25" customHeight="1" x14ac:dyDescent="0.3">
      <c r="A18" s="22" t="s">
        <v>87</v>
      </c>
      <c r="B18" s="23">
        <v>62</v>
      </c>
      <c r="C18" s="24">
        <f t="shared" si="0"/>
        <v>62</v>
      </c>
      <c r="D18" s="25">
        <v>0</v>
      </c>
      <c r="E18" s="24">
        <f t="shared" si="1"/>
        <v>0</v>
      </c>
    </row>
    <row r="19" spans="1:5" ht="14.25" customHeight="1" x14ac:dyDescent="0.3">
      <c r="A19" s="26" t="s">
        <v>88</v>
      </c>
      <c r="B19" s="27">
        <v>79</v>
      </c>
      <c r="C19" s="28">
        <f t="shared" si="0"/>
        <v>79</v>
      </c>
      <c r="D19" s="25">
        <v>0</v>
      </c>
      <c r="E19" s="28">
        <f t="shared" si="1"/>
        <v>0</v>
      </c>
    </row>
    <row r="20" spans="1:5" ht="14.25" customHeight="1" x14ac:dyDescent="0.3">
      <c r="A20" s="22" t="s">
        <v>89</v>
      </c>
      <c r="B20" s="23">
        <v>97</v>
      </c>
      <c r="C20" s="24">
        <f t="shared" si="0"/>
        <v>97</v>
      </c>
      <c r="D20" s="25">
        <v>0</v>
      </c>
      <c r="E20" s="24">
        <f t="shared" si="1"/>
        <v>0</v>
      </c>
    </row>
    <row r="21" spans="1:5" ht="14.25" customHeight="1" x14ac:dyDescent="0.3">
      <c r="A21" s="29"/>
      <c r="B21" s="29"/>
      <c r="C21" s="29"/>
      <c r="D21" s="30" t="s">
        <v>35</v>
      </c>
      <c r="E21" s="31">
        <f>SUM(E6:E20)</f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Зміст</vt:lpstr>
      <vt:lpstr>Трубка ODE</vt:lpstr>
      <vt:lpstr>Трубка NMC</vt:lpstr>
      <vt:lpstr>ПЕ трубка</vt:lpstr>
      <vt:lpstr>Рулонка ODE</vt:lpstr>
      <vt:lpstr>Рулонка NMC</vt:lpstr>
      <vt:lpstr>XPE Berkosan</vt:lpstr>
      <vt:lpstr>НПЕ Berkosan</vt:lpstr>
      <vt:lpstr>ППЕ Теплоізол</vt:lpstr>
      <vt:lpstr>BlockSound</vt:lpstr>
      <vt:lpstr>Аксесуари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yurii hontar</cp:lastModifiedBy>
  <cp:revision>0</cp:revision>
  <dcterms:created xsi:type="dcterms:W3CDTF">2026-06-29T12:49:07Z</dcterms:created>
  <dcterms:modified xsi:type="dcterms:W3CDTF">2026-07-08T09:31:11Z</dcterms:modified>
  <dc:language>en-US</dc:language>
</cp:coreProperties>
</file>